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ogiel\Desktop\Przetarg 2022\Przedszkola\pp55\pzp\"/>
    </mc:Choice>
  </mc:AlternateContent>
  <xr:revisionPtr revIDLastSave="0" documentId="13_ncr:1_{3992EDB2-E5D5-4FC6-9DDB-6F1E71D291D0}" xr6:coauthVersionLast="47" xr6:coauthVersionMax="47" xr10:uidLastSave="{00000000-0000-0000-0000-000000000000}"/>
  <bookViews>
    <workbookView xWindow="-110" yWindow="-110" windowWidth="19420" windowHeight="10420" tabRatio="918" firstSheet="3" activeTab="6" xr2:uid="{00000000-000D-0000-FFFF-FFFF00000000}"/>
  </bookViews>
  <sheets>
    <sheet name="Pakiet 1 Drób, wieprzowina i wo" sheetId="4" state="hidden" r:id="rId1"/>
    <sheet name="Pakiet 2 wieprzowina i wołowina" sheetId="7" state="hidden" r:id="rId2"/>
    <sheet name="Pakiet 3 wędliny" sheetId="10" state="hidden" r:id="rId3"/>
    <sheet name="Pakiet 1 warzywa i owoce" sheetId="13" r:id="rId4"/>
    <sheet name="Pakiet 2 Nabiał" sheetId="1" r:id="rId5"/>
    <sheet name="Pakiet 4 Pieczywo" sheetId="34" state="hidden" r:id="rId6"/>
    <sheet name="Pakiet 3 jaja" sheetId="31" r:id="rId7"/>
    <sheet name="Pakiet 13 ziemniaki" sheetId="3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3" l="1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F16" i="13"/>
  <c r="F15" i="13"/>
  <c r="F14" i="13"/>
  <c r="F13" i="13"/>
  <c r="F12" i="13"/>
  <c r="F11" i="13"/>
  <c r="F10" i="13"/>
  <c r="F9" i="13"/>
  <c r="F8" i="13"/>
  <c r="F9" i="31"/>
  <c r="F8" i="1"/>
  <c r="F9" i="1"/>
  <c r="F10" i="1"/>
  <c r="F11" i="1"/>
  <c r="F12" i="1"/>
  <c r="F13" i="1"/>
  <c r="F14" i="1"/>
  <c r="F15" i="1"/>
  <c r="F16" i="1"/>
  <c r="G15" i="34" l="1"/>
  <c r="G16" i="34"/>
  <c r="G17" i="34"/>
  <c r="H16" i="1"/>
  <c r="G23" i="4"/>
  <c r="G22" i="4"/>
  <c r="G21" i="4"/>
  <c r="G20" i="4"/>
  <c r="G19" i="4"/>
  <c r="G18" i="4"/>
  <c r="G17" i="4"/>
  <c r="G15" i="4"/>
  <c r="G14" i="4"/>
  <c r="G13" i="4"/>
  <c r="G11" i="4"/>
  <c r="G10" i="4"/>
  <c r="G9" i="4"/>
  <c r="G13" i="34"/>
  <c r="G10" i="7"/>
  <c r="G8" i="37"/>
  <c r="G9" i="37"/>
  <c r="H9" i="31"/>
  <c r="G10" i="31" s="1"/>
  <c r="G9" i="34"/>
  <c r="G10" i="34"/>
  <c r="G11" i="34"/>
  <c r="G12" i="34"/>
  <c r="G14" i="34"/>
  <c r="G8" i="34"/>
  <c r="H9" i="1"/>
  <c r="H10" i="1"/>
  <c r="H11" i="1"/>
  <c r="H12" i="1"/>
  <c r="H13" i="1"/>
  <c r="H14" i="1"/>
  <c r="H15" i="1"/>
  <c r="H8" i="1"/>
  <c r="H17" i="1" s="1"/>
  <c r="H9" i="13"/>
  <c r="H10" i="13"/>
  <c r="H11" i="13"/>
  <c r="H12" i="13"/>
  <c r="H13" i="13"/>
  <c r="H14" i="13"/>
  <c r="H15" i="13"/>
  <c r="H16" i="13"/>
  <c r="H8" i="13"/>
  <c r="H52" i="13" s="1"/>
  <c r="G9" i="10"/>
  <c r="G10" i="10"/>
  <c r="G11" i="10"/>
  <c r="G12" i="10"/>
  <c r="G13" i="10"/>
  <c r="G14" i="10"/>
  <c r="G8" i="10"/>
  <c r="G9" i="7"/>
  <c r="G11" i="7"/>
  <c r="G8" i="7"/>
  <c r="G12" i="7" l="1"/>
  <c r="G15" i="10"/>
  <c r="G18" i="34"/>
  <c r="G24" i="4"/>
  <c r="E33" i="4" l="1"/>
  <c r="G35" i="4" s="1"/>
  <c r="H35" i="4" s="1"/>
</calcChain>
</file>

<file path=xl/sharedStrings.xml><?xml version="1.0" encoding="utf-8"?>
<sst xmlns="http://schemas.openxmlformats.org/spreadsheetml/2006/main" count="390" uniqueCount="160">
  <si>
    <t>SZCZEGÓŁOWY OPIS PRZEDMIOTU ZAMÓWIENIA</t>
  </si>
  <si>
    <t>ZESTAWIENIE DLA PAKIETU NR  1</t>
  </si>
  <si>
    <t>Pakiet nr 1 - Dostawa drobiu, wołowiny i wieprzowiny oraz wędlin</t>
  </si>
  <si>
    <t>Lp.</t>
  </si>
  <si>
    <t>Produkt</t>
  </si>
  <si>
    <t xml:space="preserve">Szacowana roczna ilość zapotrzebowania </t>
  </si>
  <si>
    <t>Jednostka miary</t>
  </si>
  <si>
    <t>Cena jednostkowa netto</t>
  </si>
  <si>
    <t>Minimalny okres przydatności do spożycia (przechowywane w warunkach chłodniczych)</t>
  </si>
  <si>
    <t>Razem</t>
  </si>
  <si>
    <t>DRÓB</t>
  </si>
  <si>
    <t>kg</t>
  </si>
  <si>
    <t>3 dni</t>
  </si>
  <si>
    <t>Drób - filet z piersi indyka b/s (mięso świeże). Część tuszki, pochodząca z piersi z indyka, bez kości, o wyraźnie zachowanej strukturze włókien mięśniowych, o bardzo wysokich walorach sensorycznych, tj. barwie, zapachu, smaku i soczystości</t>
  </si>
  <si>
    <t>Pałka z kurczaka (mięso świeże),  o wyraźnie zachowanej strukturze włókien mięśniowych, o bardzo wysokich walorach sensorycznych, tj. barwie, zapachu, smaku i soczystości</t>
  </si>
  <si>
    <t>WIEPRZOWINA I WOŁOWINA</t>
  </si>
  <si>
    <t>Wieprzowina - mięso świeże, szynka b/k, kulka lub płaty bez tłuszczu i skóry. Mięso świeże o barwie typowej dla danego gatunku mięsa, bez przebarwień</t>
  </si>
  <si>
    <t>Wieprzowina - środkowy schab b/k, bez warkocza (mięso świeże). Mięso bez  kości.  Mięsień  grzbietu,  wąski, delikatny, jednolity. Wycięty  z  jednej  strony  od kręgów, z drugiej od kości żebrowych. Charakteryzuje się ciemnoróżową barwą oraz nieznaczną,  otaczającą  od  zewnętrznej  strony  tkanką  tłuszczową.  Mięso  jest  jędrne, soczyste  o  przyjemnym,  lekko  słodkim  zapachu.  Powierzchnia  mięsa  jest  gładka  i błyszcząca</t>
  </si>
  <si>
    <t>Wołowina b/k - ligawa, luksusowe zwarte mięso z udźca wołowego</t>
  </si>
  <si>
    <t>2 dni</t>
  </si>
  <si>
    <t>WĘDLINY</t>
  </si>
  <si>
    <t xml:space="preserve">Kiełbasa szynkowa wieprzowa min. 90 % mięsa - gruba,bez konserwantów </t>
  </si>
  <si>
    <t>5 dni</t>
  </si>
  <si>
    <t>Kiełbasa wieprzowa gruba- zawartość mięsa co najmniej 80%, bez wzmacniaczy smaku, konserwantów</t>
  </si>
  <si>
    <t>Kiełbaski z fileta -53g filetu z kurczaka i 48g mięsa wieprzowego . Produkt bezglutenowy ,bez konserwantów</t>
  </si>
  <si>
    <t xml:space="preserve">Kurczak gotowany co najmniej 85%,mięsa bez konserwantów </t>
  </si>
  <si>
    <t xml:space="preserve">Polędwica z kurczaka lub indyka 96%mięsa,bez konsewantów </t>
  </si>
  <si>
    <t>Szynka drobiowa- zawartość mięsa co najmniej 85%, bez MOM (mięsa oddzielonego mechanicznie), bez wzmacniaczy smaku, konserwantów</t>
  </si>
  <si>
    <t xml:space="preserve">Szynka wieprzowa- zawartość mięsa co najmniej 80%, bez wyraźnych przerostów tłuszczowych, bez konserwantów </t>
  </si>
  <si>
    <t>Wędlina drobiowa - filet z indyka o zawartości co najmniej 76% mięsa, bez wzmacniaczy smaku, konserwantów przedłużających świeżość</t>
  </si>
  <si>
    <t>Razem:</t>
  </si>
  <si>
    <t>Opis "bez wzmacniaczy smaku, konserwantów" oznacza produkt, który jest wytwarzany w sposób tradycyjny, nie zawierający dodatków funkcjonalnych, z wyjątkiem takich, które są stosowane w trakcie peklowania.</t>
  </si>
  <si>
    <t xml:space="preserve">Plan jednostki: </t>
  </si>
  <si>
    <t>Razem wszystkie formularze</t>
  </si>
  <si>
    <t>netto</t>
  </si>
  <si>
    <t>brutto</t>
  </si>
  <si>
    <t>Razem wszystkie pakiety</t>
  </si>
  <si>
    <t>Plan finansowy</t>
  </si>
  <si>
    <t>Liczba dzieci</t>
  </si>
  <si>
    <t>Stawka żywieniowa</t>
  </si>
  <si>
    <t>Przypis żywienie dziennie</t>
  </si>
  <si>
    <t>w miesiącu</t>
  </si>
  <si>
    <t>w roku</t>
  </si>
  <si>
    <t>ZESTAWIENIE DLA PAKIETU NR  2</t>
  </si>
  <si>
    <t>Pakiet nr 2 - Dostawa wieprzowiny i wołowiny</t>
  </si>
  <si>
    <t>Szacowana roczna ilość zapotrzebowania</t>
  </si>
  <si>
    <t>Wieprzowina - łopatka b/k, bez skóry. Mięso bez kości. Mięśnie głęboko poprzerastane tkanką łączną, z zewnątrz pokryte warstwą tłuszczu. Zaokrąglona. Mięso świeże o barwie typowej dla danego gatunku mięsa, bez przebarwień</t>
  </si>
  <si>
    <t>Wieprzowina - szynka b/k, kulka lub płaty bez tłuszczu i skóry. Mięso świeże o barwie typowej dla danego gatunku mięsa, bez przebarwień</t>
  </si>
  <si>
    <t>Wieprzowina - środkowy schab b/k,lub polędwica schabowa bez warkocza (mięso świeże). Mięso bez  kości.  Mięsień  grzbietu,  gruby, delikatny, jednolity. Wycięty  z  jednej  strony  od kręgów, z drugiej od kości żebrowych. Charakteryzuje się ciemnoróżową barwą oraz nieznaczną,  otaczającą  od  zewnętrznej  strony  tkanką  tłuszczową.  Mięso  jest  jędrne, soczyste  o  przyjemnym,  lekko  słodkim  zapachu.  Powierzchnia  mięsa  jest  gładka  i błyszcząca</t>
  </si>
  <si>
    <t>ZESTAWIENIE DLA PAKIETU NR  3</t>
  </si>
  <si>
    <t xml:space="preserve">Pakiet nr 3 - Dostawa wędlin </t>
  </si>
  <si>
    <t>kiełbaski sląskie wieprzowe min 80 % mięsa, bez koserwantów, bez wzmacniaczy smaku</t>
  </si>
  <si>
    <t>wędzonki typu polędwica sopocka gdzie do wyprodukowania 96 kg produktu zużyto 100 kg mięsa, bez wzmacniaczy smaku, konserwantów przedłużajacych świażość</t>
  </si>
  <si>
    <t>kiełbasa śląska przynajmniej 80 % mięsa, bez wzmacniaczy smaku i konserwantów przedłużajach świeżość</t>
  </si>
  <si>
    <t>Parówka z szynki  co najmniej 93% mięsa - bez MOM (mięsa oddzielonego mechanicznie), bez wzmacniaczy smaku, konserwantów przedłużających świeżość</t>
  </si>
  <si>
    <t>Wędlina wieprzowa chuda - gdzie do wyprodukowania 96 kg produktu zużyto 100 kg szynki bez kości i skóry, szynka wieprzowa wędzona, gotowana, parzana, bez wzmacniaczy smaku, konserwantów przedłużających świeżość</t>
  </si>
  <si>
    <t>Kiełbasa szynkowa wieprzowa min. 90 % mięsa - gruba, bez wzmacniaczy smaku,, konserwantów przedłużajach świeżość</t>
  </si>
  <si>
    <t>ZESTAWIENIE DLA PAKIETU NR  4</t>
  </si>
  <si>
    <t>Warzywa i owoce muszą być bez uszkodzeń powstałych podczas wzrostu, zbioru, pakowania. Zdrowe, bez objawów zepsucia. Bez jakichkolwiek oznak chorób i zmian. Rozmiarem nieodbiegające od standardowego. Wolne od zanieczyszczeń obcych, jędrne, wolne od szkodników i uszkodzeń spowodowanych przez szkodniki</t>
  </si>
  <si>
    <t>Arbuz - kl. I, świeży, dojrzały, bez plam, oznak gnicia, uszkodzeń skóry</t>
  </si>
  <si>
    <t>Banany - kl. I, świeże, dojrzałe, bez plam, oznak gnicia, uszkodzeń skóry owocu, luzem</t>
  </si>
  <si>
    <t>Burak ćwikłowy luz - kl. I, świeży, dojrzały, bez plam, oznak gnicia, uszkodzeń skóry</t>
  </si>
  <si>
    <t>Cebula luz - kl. I, świeża, dojrzała, bez plam, oznak gnicia, uszkodzeń skóry</t>
  </si>
  <si>
    <t>Cytryny - kl. I, świeże, dojrzałe, bez plam, oznak gnicia, uszkodzeń skóry</t>
  </si>
  <si>
    <t>Fasola sucha biała Jaś średni, kl. I, świeży, dojrzały, bez plam, oznak gnicia, uszkodzeń skóry</t>
  </si>
  <si>
    <t>Groch nasiona suche połówki, kl. I, świeże, dojrzałe, bez plam, oznak gnicia, uszkodzeń skóry</t>
  </si>
  <si>
    <t>Gruszka, odmiany: Argentynka,Faworytka, Komiksówka - kl. I, świeża, doirzała bez plam, oznak gnicia, uszkodzeń skóry</t>
  </si>
  <si>
    <t>Jabłka deserowe soczyste, słodko-winne, odmiany: Ala, Eliza, Cortland, Gala, Idared, Jonagold, Ligol, Lobo, Rubin, Champion, Decosta, Jonagored,, Paula Red - kl. I, świeże, dojrzałe, bez plam, oznak gnicia, uszkodzeń skóry</t>
  </si>
  <si>
    <t>Kalarepa (bez liści) - kl. I, świeża, dojrzała, bez plam, oznak gnicia, uszkodzeń skóry. Zakup w sezonie VII-XI</t>
  </si>
  <si>
    <t>Kapusta biała - kl. I, świeża, dojrzała, bez plam, oznak gnicia, uszkodzeń skóry</t>
  </si>
  <si>
    <t>Kapusta czerwona - kl. I, świeża, dojrzała, bez plam, oznak gnicia, uszkodzeń skóry</t>
  </si>
  <si>
    <t>Kapusta kiszona sałatkowa. Skład: kapusta biała, woda, marchewka, sól, kminek, przyprawy. Pakowana w słoik, wiaderko - kl. I. Produkt spożywczy otrzymany z kapusty poddanej naturalnemu procesowi fermentacji mlekowej. Kapusta pakowana w wiaderka z plastiku dopuszczonego do kontaktu z żywnością. Nie dopuszcza się produktów konserwowanych askorbinianem potasu. Nie dopuszcza się stosowania octu, substancji słodzących, wybielaczy, przyspieszaczy fermentacji</t>
  </si>
  <si>
    <t>Kapusta pekińska - kl. I, świeża, dojrzała, bez plam, oznak gnicia, uszkodzeń liści</t>
  </si>
  <si>
    <t>Kiwi - kl. I, całe (bez szypułki), świeże, dojrzałe, bez plam, oznak gnicia, uszkodzeń skóry</t>
  </si>
  <si>
    <t>szt.</t>
  </si>
  <si>
    <t>Koper (w pęczkach o masie 15-20 g, bez łodyg), kl. I, świeży, dojrzały, bez plam, oznak gnicia</t>
  </si>
  <si>
    <t>Mandarynka - kl. I, świeża, dojrzała, bez plam, oznak gnicia, uszkodzeń skóry. Zakup w sezonie XII-III</t>
  </si>
  <si>
    <t xml:space="preserve">soczewica - czerwona, zielona, brązowa, nasiona suche, świeże, bez plam, oznak gnicia, </t>
  </si>
  <si>
    <t>Marchew luz - kl. I, odmiany: Karotka, Atol, Karina Polka, Koral, Dolanka, Amsterdamska, Lenka, Selecta, Fantazja, Perfekcja, Regulska, cała świeża, dojrzała, bez plam, oznak gnicia, uszkodzeń skóry</t>
  </si>
  <si>
    <t>Nektarynki - kl. I, świeże, dojrzałe, bez plam, oznak gnicia, uszkodzeń skóry. Zakup w sezonie VII-IX</t>
  </si>
  <si>
    <t>Ogórek kiszony pakowany w słoik, wiaderko, bez konserwantów, kl. I. Produkt spożywczy otrzymany ze świeżych ogórków, przypraw smakowych, zalanych zalewą z dodatkiem soli i  poddany naturalnej  fermentacji  mlekowej. Nie  dopuszcza się produktów konserwowanych askorbinianem potasu. Nie dopuszcza się stosowania octu, substancji słodzących, wybielaczy, przyspieszaczy fermentacji</t>
  </si>
  <si>
    <t>Ogórek zielony - kl. I, świeży, dojrzały, bez plam, oznak gnicia, uszkodzeń skóry</t>
  </si>
  <si>
    <t>Papryka czerwona, pomarańczowa, żółta - kl. I, świeża, dojrzała, bez plam, oznak gnicia, uszkodzeń skóry</t>
  </si>
  <si>
    <t>Pieczarki - kl. I, świeże, dojrzałe, bez plam, oznak gnicia, uszkodzeń skóry</t>
  </si>
  <si>
    <t>Pietruszka korzeniowa luz - kl. I, świeża, dojrzała, bez plam, oznak gnicia, uszkodzeń skóry</t>
  </si>
  <si>
    <t>Pomarańcza świeża, dojrzała, bez plam, oznak gnicia, uszkodzeń skóry. Zakup w sezonie XII-III</t>
  </si>
  <si>
    <t>Pomidor malinowy - kl. I, świeży,dojrzały, bez plam, oznak gnicia, uszkodzeń skóry</t>
  </si>
  <si>
    <t>Por - kl. I, świeży, dojrzały, bez plam, oznak gnicia, uszkodzeń skóry</t>
  </si>
  <si>
    <t>Rzodkiewka (w pęczkach o masie 150 g) - kl. I, świeża, dojrzała, bez plam, oznak gnicia, uszkodzeń skóry</t>
  </si>
  <si>
    <t>pęczek</t>
  </si>
  <si>
    <t>Sałata lodowa - kl. I (każda główka pakowana  oddzielnie), świeża, dojrzała, bez plam, oznak gnicia, uszkodzeń liści</t>
  </si>
  <si>
    <t>Sałata masłowa świeża - kl. I, dojrzała, bez plam, oznak gnicia, uszkodzeń</t>
  </si>
  <si>
    <t>Seler korzeniowy luz - kl. I, świeży, dojrzały, bez plam, oznak gnicia, uszkodzeń skóry</t>
  </si>
  <si>
    <t>Szczypiorek świeży, denkolistny (w pęczkach o masie 20 g) - kl. I, świeży, dojrzały, bez plam, oznak gnicia, uszkodzeń</t>
  </si>
  <si>
    <t>Śliwka odmiany: Węgierka Zwykła, Węgierka Dąbrowicka, Cacanska Rana, President, Elena Bluefre, Lepotica, Opal, Brzoskwiniowa, Stanley - kl. I, świeża, dojrzała, bez plam, oznak gnicia, uszkodzeń skóry. Zakup w sezonie IX-X</t>
  </si>
  <si>
    <t>Truskawki - kl. I, świeże, dojrzałe, bez plam, oznak gnicia, uszkodzeń. Zakup w sezonie VI-VIII</t>
  </si>
  <si>
    <t>Winogrona białe bez pestek, czerwone - kl. I, świeże, dojrzałe, bez plam, oznak gnicia, uszkodzeń skóry</t>
  </si>
  <si>
    <t>Biała rzepa, świeża, bez plam, oznak gnicia , uszkodzeń skóry, luzem</t>
  </si>
  <si>
    <t xml:space="preserve"> Cena jednostkowa netto</t>
  </si>
  <si>
    <t xml:space="preserve">Mleko - karton  2%,   bez konserwantów, przeciwutleniaczy, stabilizatorów </t>
  </si>
  <si>
    <t>litr</t>
  </si>
  <si>
    <t>Masło - masło ekstra 200 g bez dodatków roślinnych, o zawartości tłuszczu nie mniejszej niż 82%, bez konserwantów i sztucznych barwników, przeciwutleniaczy, stabilizatorów</t>
  </si>
  <si>
    <t>30 dni</t>
  </si>
  <si>
    <t>Jogurt naturalny 5 l, bez konserwantów, stabilizatorów i substancji zagęszczających (karagen, guar), bez mleka w proszku</t>
  </si>
  <si>
    <t>14 dni</t>
  </si>
  <si>
    <t>Śmietana kremowa 30%, 500 g, bez konserwantów, stabilizatorów i substancji zagęszczających</t>
  </si>
  <si>
    <t>Ser twarogowy półtłusty klasy I, formowany, zawartość tłuszczu w suchej masie poniżej 30%, pakowany próżniowo w folię z tworzywa sztucznego, bez konserwantów, przeciwutleniaczy,
stabilizatorów</t>
  </si>
  <si>
    <t>Ser żółty gouda, podpuszczkowy dojrzewający, typu holenderskiego i holendersko - szwajcarskiego, pełnotłusty (zawartość tłuszczu nie mniej niż 45% w s.m.), kawałkowane, plasterkowane</t>
  </si>
  <si>
    <t>Okres przydatności do spożycia</t>
  </si>
  <si>
    <t>Bułka weka (krojona) min. 400 g, max. 500 g. Pieczywo pszenne zwykłe produkowane z mąki pszennej, na drożdżach, z dodatkiem surowców określonych recepturą, krojone w kromki, pakowane w folię z tworzywa sztucznego. Wygląd: bochenki o kształcie podłużnym. Niedopuszczalne wyroby zdeformowane, zgniecione, zabrudzone, spalone, ze śladami pleśni. Skórka ściśle połączona z miękiszem, błyszcząca, gładka lub skostkowana, o barwie od złocistej do jasnobrązowej. Grubość skórki górnej nie mniejsza niż 3 mm. Miękisz o dość równomiernej porowatości i równomiernym zabarwieniu, suchy w dotyku o dobrej krajalności. Miękisz po lekkim nacisku ma wrócić do stanu pierwotnego bez deformacji struktury. Nie dopuszcza się wyrobów o miękiszu lepkim, niedopieczonym, z zakalcem, kruszącym się, zanieczyszczonym, z obecnością grudek mąki lub soli. Smak i zapach typowy dla tego rodzaju pieczywa, niedopuszczalny smak i zapach świadczący o nieświeżości lub inny obcy. Opakowania jednostkowe - folia przeznaczona do kontaktu z żywnością. Opakowania jednostkowe mają zabezpieczać produkt przed zniszczeniem i zanieczyszczeniem, czyste, bez obcych zapachów i uszkodzeń mechanicznych. Opakowania transportowe mają stanowić kosze plastikowe wykonane z materiałów opakowaniowych przeznaczonych do kontaktu z żywnością. Nie dopuszcza się pudeł zapleśniałych, z załamaniami, zagięciami i innymi uszkodzeniami mechanicznymi. Każdy bochenek krojony, zapakowany w folii, oznakowany etykietą zawierającą następujące dane: nazwę pieczywa, wykaz surowców, nazwę dostawcy, producenta, adres, masę jednostkową oraz pozostałe informacje zgodnie z aktualnie obowiązującym prawem</t>
  </si>
  <si>
    <t>nie mniej niż 2 dni od daty dostawy</t>
  </si>
  <si>
    <t>Bułeczki maslane - 70 g - 100 g wyrób wyprodukowany z maki pszennej z dodatkiem miedzy innymi : masla, mleka w proszku , mleka, ekstraktu  słodowego  oraz innych dodfatków smakowych zgodnie z receptura własciwa dkla wypieku bułek maslanych ; kształt kopulasty o podstawie owalnej lub okragłej, nie dopuszczalne wyroby zdeformowane, zgniecione, zabrudzone, spalone , ze sladami plesni :miekisz po lekkim nacisku ma wrócić do stanu pierwotnego bez deformacji struktury; nie dopuszcza sie wyrobów o miekiszu lepkim, niedopoieczonym, z zakalcem, kruszacym się ,zanieczyszczony smak i zapach świadczacy o nieświeżości lub inny obcy. Opakowania stanowia kosze plastikowe wykonane z materiałow opakowaniowych przeznaczonych do kontaktu z zywnością : opakowania powinny zabezpieczać produkt przed zniszczeniem i zanieczyszczeniem, czyste, suche, bez obcych zapachów i uszkodzeń mechanicznych ; na opakowaniu należy podć nastepujące informacje : nazwę pieczywa, wykaz surowców, nazwę dostawcy- producenta, adres, mase jednostkowa oraz pozostałe informacje zgodnie z aktualnie obowiazującym prawem</t>
  </si>
  <si>
    <t>Chleb razowy - żytni 500 g (krojony). Pieczywo żytnie produkowane z mąki żytniej na kwasie, z dodatkiem drożdży i innych surowców określonych recepturą. Wygląd: bochenki o kształcie podłużnym lub nadanym formą, niedopuszczalne wyroby zdeformowane, zgniecione, zabrudzone, spalone, ze śladami pleśni, skórka ściśle połączona z miękiszem, chropowata, błyszcząca, o barwie od brązowej do ciemnobrązowej. Grubość skórki górnej nie mniejsza niż 3 mm. Grubość skórki dla chleba formowanego, w miejscach przylegających do formy, nie mniejsza niż 1,5 mm, miękisz o dość równomiernej porowatości i równomiernym zabarwieniu, suchy w dotyku o dobrej krajalności Miękisz po lekkim nacisku ma wrócić do stanu pierwotnego bez deformacji struktury. Nie dopuszcza się wyrobów o miękiszu lepkim, niedopieczonym, z zakalcem, kruszącym się, zanieczyszczonym, z obecnością grudek mąki lub soli. Smak i zapach typowy dla tego rodzaju chleba, niedopuszczalny smak i zapach świadczący o nieświeżości lub inny obcy. Opakowania stanowią kosze plastikowe wykonane z materiałów opakowaniowych przeznaczonych do kontaktu z żywnością. Opakowania mają zabezpieczać produkt przed zniszczeniem i zanieczyszczeniem, czyste, suche, bez obcych zapachów i uszkodzeń mechanicznych. Każdy bochenek ma być oznakowany etykietą lub banderolą zawierającą następujące dane: nazwę pieczywa, wykaz surowców, nazwę dostawcy, producenta, adres, masę jednostkową oraz pozostałe informacje zgodnie z aktualnie obowiązującym prawem</t>
  </si>
  <si>
    <t>nie mniej niż 48 godz. od daty dostawy</t>
  </si>
  <si>
    <t>Chleb wieloziarnisty lub inne równoważne min. 400 g, max 500 g (krojony). Pieczywo mieszane wyrabiane z mąki żytniej i pszennej, na kwasie z dodatkiem drożdży i innych surowców określonych recepturą. Wygląd: bochenki o kształcie podłużnym, niedopuszczalne wyroby zdeformowane, zgniecione, zabrudzone, spalone, ze śladami pleśni, skórka ściśle połączona z miękiszem, gładka lub lekko chropowata, błyszcząca, o barwie od brązowej do ciemnobrązowej, intensywność zabarwienia skórki na przekroju bochenka maleje w kierunku miękiszu. Grubość skórki górnej nie mniejsza niż 2,5 mm. Miękisz o równomiernej porowatości i równomiernym zabarwieniu, suchy w dotyku o dobrej krajalności. Miękisz po lekkim nacisku powinien wrócić do stanu pierwotnego bez deformacji struktury. Nie dopuszcza się wyrobów o miękiszu lepkim, niedopieczonym, z zakalcem, kruszącym się, zanieczyszczonym, z obecnością grudek mąki lub soli. Smak i zapach typowy dla tego rodzaju chleba, niedopuszczalny smak i zapach świadczący o nieświeżości lub inny obcy. Opakowania stanowią kosze plastikowe wykonane z materiałów przeznaczonych do kontaktu z żywnością. Opakowania mają zabezpieczać produkt przed zniszczeniem i zanieczyszczeniem, czyste, suche, bez obcych zapachów i uszkodzeń mechanicznych. Każdy bochenek ma być oznakowany etykietą lub banderolą zawierającą następujące dane: nazwę pieczywa, wykaz surowców, nazwę dostawcy, producenta, adres, masę jednostkową oraz pozostałe informacje zgodnie z aktualnie obowiązującym prawem</t>
  </si>
  <si>
    <t xml:space="preserve">szt. </t>
  </si>
  <si>
    <t xml:space="preserve"> nie mniej niż 48 godz. od daty dostawy </t>
  </si>
  <si>
    <t>Bułka grahamka- 50g-100g- pieczywo pszenne zwykłe wyrabiane w szczególności z maki pszennej typ  1850 z ewentualnym dodatkiem maki pszennej typ 750, na drożdżach i innych surowców określonych receptura ; kształt kopulasty o podstawie owalnej lub okragłej, nie dopuszczalne wyroby zdeformowane, zgniecione, zabrudzone, spalone , ze sladami plesni :miekisz po lekkim nacisku ma wrócić do stanu pierwotnego bez deformacji struktury; nie dopuszcza sie wyrobów o miekiszu lepkim, niedopoieczonym, z zakalcem, kruszacym się ,zanieczyszczony smak i zapach świadczacy o nieświeżości lub inny obcy. Opakowania stanowia kosze plastikowe wykonane z materiałow opakowaniowych przeznaczonych do kontaktu z zywnością : opakowania powinny zabezpieczać produkt przed zniszczeniem i zanieczyszczeniem, czyste, suche, bez obcych zapachów i uszkodzeń mechanicznych ; na opakowaniu należy podć nastepujące informacje : nazwę pieczywa, wykaz surowców, nazwę dostawcy- producenta, adres, mase jednostkowa oraz pozostałe informacje zgodnie z aktualnie obowiazującym prawem</t>
  </si>
  <si>
    <t>szt</t>
  </si>
  <si>
    <t>nie mniej niż 48 godz. od dostawy</t>
  </si>
  <si>
    <t>bułka tarta 500 g- produkt otrzymany przez rozdrobnienie wysuszonego pieczywa pszennego zwykłego i wyborowego, bez dodatku nasion, nadzień i zdobień ; postać : sypka bez grudek; barwa: od kremowej do złocistej, może być niejednolita; zapach : swoisty,bez obcych zapachów; smak : typowy dla suszonego pieczywa pszennego, bez obcych posmaków; nie dopuszczalna obecność zanieczyszczeń organicznych i nieorganicznych. Opakowanie jednpostkowe - torby paierowe wykonane z materiałówopakowaniowych przeznaczonych do kontaktu z żywnością; opakowania jednostkowe maja zabezpieczać produkt przed zniszczenem i zanieczyszczeniem, powinny byv czyste, bez obcych zapachów i uszkodzeń mechanicznych; opakowania transportowe wykonane z materiałów opakowaniowych przeznaczonych do kontaktu z żywnością; nie dopuszcza sie pudeł zaplesniałych, z załamaniami, zagięciami i innymi uszkodzeniami mechanicznymi; na opakowaniu jednostkowym należy podać nastepujące informacje: *- nazwę produktu,-termin przydatności do spożycia, -nazwe dostawcy,-producenta, adres,-mase netto,-warunki przechowywania-oznaczeniepartii produkcyjnej oraz pozostałe informacje zgodnie z aktualnnie obowiazujacym prawem</t>
  </si>
  <si>
    <t>Okres przydatności do spożycia (przechowywane w warunkach chłodniczych)</t>
  </si>
  <si>
    <t>10-30 dni</t>
  </si>
  <si>
    <t>typ</t>
  </si>
  <si>
    <t>„0” – są to jaja z chowu ekologicznego, kury są hodowane w tradycyjnym gospodarstwie, nie podaje się im antybiotyków i innych leków, a karma pochodzi z upraw ekologicznych,</t>
  </si>
  <si>
    <t>„1” – są to jaja z wolnego wybiegu, kury tak jak w gospodarstwie ekologicznym mogą poruszać się swobodnie po terenie, ale ich pożywienie nie podlega ścisłej kontroli pod kątem ekologicznego pochodzenia</t>
  </si>
  <si>
    <t>ZESTAWIENIE DLA PAKIETU NR  13</t>
  </si>
  <si>
    <t>Pakiet nr 13 - Dostawa ziemniaków</t>
  </si>
  <si>
    <t>Ziemniaki kl I , powierzchnia gładka, żółte, bez drobnicy</t>
  </si>
  <si>
    <t>Ziemniaki muszą być bez uszkodzeń powstałych podczas wzrostu, zbioru, pakowania. Bez jakichkolwiek oznak chorób i zmian. Rozmiarem nieodbiegające od standardowego. Wolne od zanieczyszczeń obcych, wolne od szkodników i uszkodzeń spowodowanych przez szkodniki</t>
  </si>
  <si>
    <t>Pakiet nr 4 - Dostawa pieczywa</t>
  </si>
  <si>
    <t>ziemniaki luz kl. I  świeże, dojrzałe, bez plam, oznak gnicia, uszkodzeń skóry</t>
  </si>
  <si>
    <t xml:space="preserve">Drób - filet z piersi kurczaka b/s (mięso świeże). Część tuszki, pochodząca z piersi z kurczaka, bez kości, o wyraźnie zachowanej strukturze włókien mięśniowych, o bardzo wysokich walorach sensorycznych, tj. barwie, zapachu, smaku i soczystości </t>
  </si>
  <si>
    <t>ananas kl. I świeży,dojrzały, bez plam,oznak gnicia, uszkodzeń skóry</t>
  </si>
  <si>
    <t>melon żółty świeży, dojrzały, bez plam,oznak gnicia, uszkodzeń skóry</t>
  </si>
  <si>
    <t>mango świeże, dojrzałe, bez plam, oznak gnicia, uszkodzeń skóry</t>
  </si>
  <si>
    <t>Pieczywo-chałka niekrojona 300g.-400g.pieczywo pszenne półcukiernicze produkowane z mąki pszennej na drożdżach, z dodatkiem cukru, tłuszczu, mleka i innych surowców określonych recepturą; wygląd: kształt kopulasty owalny o końcach zwężonych, na powierzchni górnej wyraźne sploty lub równolegle ułożone wałeczki; nie dopuszczalne wyroby zdeformowane, zgniecione, zabrudzone, spalone, ze śladami pleśni; skórka: ściśle połączona z miękiszem, gładka, błyszcząca na splotach lub wałeczkach posypana kruszonką lub nieposypana, o barwie od brązowej do ciemnobrązowej; grubość skórki nie mniejsza niż 2mm; miękisz o dość równomiernej porowatości i równomiernym zabarwieniu, suchy w dotyku o dobrej krajalności; miękisz po lekkim nacisku powinien wrócić do stanu pierwotnego; nie dopuszcza się wyrobów o miękiszu lepkim, niedopieczonym, z zakalcem, kruszącym się, zanieczyszczonym, z obecnością grudek mąki lub soli; smak i zapach: typowy dla tego rodzaju pieczywa, niedopuszczalny smak i zapach świadczący o nieświeżości lub inny obcy; opakowania stanowią kosze plastikowe wykonane z materiałów opakowaniowych przeznaczonych do kontaktu z żywnością; opakowania mają zabezpieczać produkt przed zniszczeniem i zanieczyszczeniem, czyste, suche, bez obcych zapachów i uszkodzeń mechanicznych; do każdego opakowania ma być dołączona etykieta zawierająca następujące dane: nazwę pieczywa, wykaz surowców, nazwę dostawcy – producenta, adres, masę jednostkową oraz pozostałe informacje zgodnie z aktualnie obowiązującym prawem.</t>
  </si>
  <si>
    <t>nie mniej niż 48 godz. Od daty dostawy</t>
  </si>
  <si>
    <t>Chleb zwykły pszenno-żytni typu baltonowski, wiejski lub inne równoważne min. 500 g, max. 600 g (krojony). Pieczywo mieszane wyrabiane z mąki żytniej i pszennej, na kwasie z dodatkiem drożdży i innych surowców określonych recepturą. Wygląd: bochenki o kształcie podłużnym, niedopuszczalne wyroby zdeformowane, zgniecione, zabrudzone, spalone, ze śladami pleśni, skórka ściśle połączona z miękiszem, gładka lub lekko chropowata, błyszcząca, o barwie od brązowej do ciemnobrązowej, intensywność zabarwienia skórki na przekroju bochenka maleje w kierunku miękiszu. Grubość skórki górnej nie mniejsza niż 2,5 mm, miękisz o równomiernej porowatości i równomiernym zabarwieniu, suchy w dotyku o dobrej krajalności. Miękisz po lekkim nacisku powinien wrócić do stanu pierwotnego bez deformacji struktury. Nie dopuszcza się wyrobów o miękiszu lepkim, niedopieczonym, z zakalcem, kruszącym się, zanieczyszczonym, z obecnością grudek mąki lub soli. Smak i zapach typowy dla tego rodzaju chleba, niedopuszczalny smak i zapach świadczący o nieświeżości lub inny obcy. Opakowania stanowią kosze plastikowe wykonane z materiałów przeznaczonych do kontaktu z żywnością. Opakowania mają zabezpieczać produkt przed zniszczeniem i zanieczyszczeniem, czyste, suche, bez obcych zapachów i uszkodzeń mechanicznych. Każdy bochenek ma być oznakowany etykietą lub banderolą zawierającą następujące dane: nazwę pieczywa, wykaz surowców, nazwę dostawcy, producenta, adres, masę jednostkową oraz pozostałe informacje zgodnie z aktualnie obowiązującym prawem</t>
  </si>
  <si>
    <t>nie mniej niż 48 godz.od daty dostawy</t>
  </si>
  <si>
    <t>Chleb  pszenno-żytni z ziarnami (słonecznik, len, otręby żytnie) 400 g.-500g. (krojony) pieczywo mieszane wyrabiane z mąki żytniej i pszennej, na kwasie z dodatkiem drożdży i innych surowców określonych recepturą; wygląd: bochenki o kształcie okrągłym niedopuszczalne wyroby zdeformowane, zgniecione, zabrudzone, spalone, ze śladami pleśni, skórka ściśle połączona z miękiszem, gładka lub lekko chropowata, błyszcząca, o barwie od brązowej do ciemnobrązowej, intensywność zabarwienia skórki na przekroju bochenka maleje w kierunku miękiszu; grubość skórki górnej nie mniejsza niż 2,5mm, miękisz o równomiernej porowatości i równomiernym zabarwieniu, suchy w dotyku o dobrej krajalności; miękisz po lekkim nacisku powinien wrócić do stanu pierwotnego bez deformacji struktury; nie dopuszcza się wyrobów o miękiszu lepkim, niedopieczonym, z zakalcem, kruszącym się, zanieczyszczonym, z obecnością grudek mąki lub soli; smak i zapach typowy dla tego rodzaju chleba,
niedopuszczalny smak i zapach świadczący o nieświeżości lub inny obcy; opakowania stanowią kosze plastikowe wykonane z materiałów przeznaczonych do kontaktu z żywnością; opakowania mają zabezpieczać produkt przed zniszczeniem i zanieczyszczeniem, czyste, suche, bez obcych zapachów i uszkodzeń mechanicznych; każdy bochenek ma być oznakowany etykietą lub banderolą zawierającą następujące dane: − nazwę pieczywa, − wykaz surowców − nazwę dostawcy – producenta, adres, − masę jednostkową, oraz pozostałe informacje zgodnie z aktualnie obowiązującym prawem.</t>
  </si>
  <si>
    <t>karton 30 dni</t>
  </si>
  <si>
    <t>Jaja kurze klasa A 
rozmiar M 
typu min. "1", max. "0"</t>
  </si>
  <si>
    <t>czosnek, kraj pochodzenia: Polska-główki kl.I, świeże, dojrzałe, bez plam, oznak gnicia, uszkodzeń skóry</t>
  </si>
  <si>
    <t>nać pietruszki (w pęczkach o masie 20-30g bez łodyg) kl.I świeża, dojrzała, bez plam, oznak gnicia</t>
  </si>
  <si>
    <t>kapusta biała młoda kl.I o średnicy min. 15cm, świeża, dojrzała, bez plam, oznak gnicia, uszkodzeń,(zakup w sezonie V-VII)</t>
  </si>
  <si>
    <t>Śmietana - 400 g o zawartości tłuszczu 18%, bez konserwantów, stabilizatorów i substancji zagęszczających</t>
  </si>
  <si>
    <t>rogaliki 200 g - pieczywo pszenne zwykłe wyrabiane z maki pszennej na drożdżach, z dodatkiem innych surowców okreslonych recepturą : wyglad: kształt kopulasty o podstawie okragłej, prostokatny o koncach zaokraglonych z poprzecznym podziałem lub bez; nie dopuiszczalne wyroby zdeformowane, zgniecione, zabrudzone, spalone, ze sladami pleśni; skórka : ścisle połaczona zmiekiszem, błyszcząca, gładka lub skostkowana w miejscach po nacięciach chropowata, o barwie  od złocistej do jasnobrazowej; grubość skórki nie mniejsza ni 1,5 mm; miekisz o dość równomiernej porowartości i równomiernym zabarwieniu, suchy w dotyku o dobej krajalności; miekisz po lekkim nacisku powinien wrócic do stanu pierwotnego bez deformacji struktury; nie dopuszcza się wyrobów o miekiszu lepkim, noiedopieczonym , z zakalcem, kruszacym się, zanieczyszczonym, z obecnością grudek maki; smak i zapach : typowy dla tego rodzaju pieczywa, niedopuszczalny smak i zapach świadczący o nieświezości lub inny obcy: opakowania stanowią kosz plastikowe wykonane z materiałów opakoaniowych przenaczonych do kontaktu z żywnością; opakowania mahją zabezpieczać produkt przed zniszczeniem i zanieczyszczeniem , czyste, suche, bez obcych zapachów i uszkodzeń marechanicznych; na opakowaniu należy podać nastepujące informację: - nazwę pieczywa,-wykaz surowców,-m-nazwę dostawcy-producenta,adres,-masę jednostkowa oraz pozostałe informacje zgodnie z akrtualnie obowiazujacym prawe.</t>
  </si>
  <si>
    <t>Pakiet nr 1 - Dostawa warzyw i owoców świeżych</t>
  </si>
  <si>
    <t xml:space="preserve">Pakiet nr 2 - Dostawa nabiału </t>
  </si>
  <si>
    <t>Pakiet nr 3 - Dostawa jaj</t>
  </si>
  <si>
    <r>
      <t xml:space="preserve"> Cena jednostkowa </t>
    </r>
    <r>
      <rPr>
        <b/>
        <sz val="10.5"/>
        <color rgb="FFFF0000"/>
        <rFont val="Arial"/>
        <family val="2"/>
        <charset val="238"/>
      </rPr>
      <t>brutto*</t>
    </r>
  </si>
  <si>
    <t>UWAGA!  DO OFERTY NIE ZAŁĄCZA SIĘ FORMULARZA CENOWEGO (PATRZ ROZDZ. XII UST. 3 SWZ)</t>
  </si>
  <si>
    <t>* W związku z tym, ze zamówienie ma być realizowane w przyszłym roku oraz w celu porównania złożonych ofert należy przyjąć VAT zgdonie z obowiązującymi przepisami po odwieszeniu tymaczasowego obniżenia stawek VAT. Rozliczenie zgodnie z umową będzie następowało wg  cen netto + obowiązujący na dany dzień VAT.</t>
  </si>
  <si>
    <t>Ze względu na różnice stosowane przez producentów w jednostkach miar produktów oraz promocje związane ze zmianą pojemności opakowań dopuszcza się różnice w pojemnościach opakowań jednostkowych produktów (wielkościach miary) do +/- 15%  i tym samym pojemności  stanowią orientacyjne wielkości jednostek miary.</t>
  </si>
  <si>
    <t>OPIS PRZEDMIOTU ZAMÓWIENIA</t>
  </si>
  <si>
    <t xml:space="preserve"> OPIS PRZEDMIOTU ZAMÓWIENIA</t>
  </si>
  <si>
    <t>PP55.261.1.2022</t>
  </si>
  <si>
    <t>Ser mascarpone 1 kg</t>
  </si>
  <si>
    <t>Mleko-folia 5l wysoko pasteryzowane 2%, bez konserwantów, przeciwuleniaczy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</si>
</sst>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    &quot;"/>
    <numFmt numFmtId="165" formatCode="#,##0.00&quot; &quot;[$zł-415];[Red]&quot;-&quot;#,##0.00&quot; &quot;[$zł-415]"/>
    <numFmt numFmtId="166" formatCode="[$€-2]\ #,##0.00;[Red]\-[$€-2]\ #,##0.00"/>
  </numFmts>
  <fonts count="25">
    <font>
      <sz val="11"/>
      <color indexed="8"/>
      <name val="Czcionka tekstu podstawowego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Czcionka tekstu podstawowego"/>
      <charset val="238"/>
    </font>
    <font>
      <b/>
      <i/>
      <sz val="16"/>
      <color rgb="FF000000"/>
      <name val="Czcionka tekstu podstawowego"/>
      <charset val="238"/>
    </font>
    <font>
      <sz val="10"/>
      <color rgb="FF000000"/>
      <name val="Arial1"/>
      <charset val="238"/>
    </font>
    <font>
      <b/>
      <i/>
      <u/>
      <sz val="11"/>
      <color rgb="FF000000"/>
      <name val="Czcionka tekstu podstawowego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color rgb="FFFF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2"/>
      <name val="Times New Roman"/>
      <family val="1"/>
      <charset val="238"/>
    </font>
    <font>
      <b/>
      <sz val="10.5"/>
      <color indexed="8"/>
      <name val="Arial"/>
      <family val="2"/>
      <charset val="238"/>
    </font>
    <font>
      <b/>
      <sz val="10.5"/>
      <color rgb="FFFF0000"/>
      <name val="Arial"/>
      <family val="2"/>
      <charset val="238"/>
    </font>
    <font>
      <sz val="10.5"/>
      <color indexed="8"/>
      <name val="Arial"/>
      <family val="2"/>
      <charset val="238"/>
    </font>
    <font>
      <sz val="11"/>
      <color rgb="FFFF0000"/>
      <name val="Times New Roman3"/>
      <charset val="238"/>
    </font>
    <font>
      <sz val="10"/>
      <color rgb="FFFF0000"/>
      <name val="Times New Roman3"/>
      <charset val="238"/>
    </font>
    <font>
      <sz val="10"/>
      <color rgb="FF127622"/>
      <name val="Times New Roman3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0" fontId="12" fillId="0" borderId="0"/>
    <xf numFmtId="165" fontId="12" fillId="0" borderId="0"/>
    <xf numFmtId="44" fontId="5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3" applyFont="1" applyAlignment="1" applyProtection="1">
      <alignment wrapText="1"/>
      <protection hidden="1"/>
    </xf>
    <xf numFmtId="0" fontId="1" fillId="0" borderId="0" xfId="3" applyFont="1" applyBorder="1" applyAlignment="1" applyProtection="1">
      <protection hidden="1"/>
    </xf>
    <xf numFmtId="0" fontId="2" fillId="0" borderId="0" xfId="3" applyFont="1" applyBorder="1" applyProtection="1">
      <protection hidden="1"/>
    </xf>
    <xf numFmtId="0" fontId="1" fillId="0" borderId="0" xfId="3" applyFont="1" applyBorder="1" applyProtection="1">
      <protection hidden="1"/>
    </xf>
    <xf numFmtId="0" fontId="4" fillId="0" borderId="1" xfId="3" applyFont="1" applyFill="1" applyBorder="1" applyAlignment="1">
      <alignment horizontal="left" vertical="center" wrapText="1"/>
    </xf>
    <xf numFmtId="0" fontId="1" fillId="0" borderId="0" xfId="3" applyFont="1" applyAlignment="1">
      <alignment wrapText="1"/>
    </xf>
    <xf numFmtId="0" fontId="1" fillId="0" borderId="0" xfId="3" applyFont="1" applyBorder="1" applyAlignment="1" applyProtection="1"/>
    <xf numFmtId="0" fontId="2" fillId="0" borderId="0" xfId="3" applyFont="1" applyBorder="1"/>
    <xf numFmtId="0" fontId="1" fillId="0" borderId="0" xfId="3" applyFont="1" applyBorder="1"/>
    <xf numFmtId="0" fontId="3" fillId="0" borderId="2" xfId="3" applyFont="1" applyBorder="1" applyAlignment="1" applyProtection="1">
      <alignment horizontal="center" vertical="center" wrapText="1"/>
      <protection hidden="1"/>
    </xf>
    <xf numFmtId="0" fontId="3" fillId="0" borderId="3" xfId="3" applyFont="1" applyBorder="1" applyAlignment="1" applyProtection="1">
      <alignment horizontal="center" vertical="center" wrapText="1"/>
      <protection hidden="1"/>
    </xf>
    <xf numFmtId="0" fontId="3" fillId="0" borderId="3" xfId="3" applyFont="1" applyFill="1" applyBorder="1" applyAlignment="1" applyProtection="1">
      <alignment horizontal="center" vertical="center" wrapText="1"/>
      <protection hidden="1"/>
    </xf>
    <xf numFmtId="0" fontId="4" fillId="0" borderId="1" xfId="3" applyFont="1" applyBorder="1" applyAlignment="1">
      <alignment horizontal="center" vertical="center" wrapText="1"/>
    </xf>
    <xf numFmtId="0" fontId="4" fillId="0" borderId="4" xfId="3" applyFont="1" applyBorder="1" applyAlignment="1" applyProtection="1">
      <alignment horizontal="center" vertical="center" wrapText="1"/>
      <protection hidden="1"/>
    </xf>
    <xf numFmtId="0" fontId="4" fillId="0" borderId="1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top" wrapText="1"/>
    </xf>
    <xf numFmtId="0" fontId="1" fillId="0" borderId="0" xfId="3" applyFont="1" applyFill="1" applyBorder="1" applyAlignment="1">
      <alignment vertical="top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3" fontId="4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7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/>
    </xf>
    <xf numFmtId="0" fontId="1" fillId="0" borderId="0" xfId="3" applyFont="1"/>
    <xf numFmtId="164" fontId="1" fillId="0" borderId="0" xfId="3" applyNumberFormat="1" applyFont="1"/>
    <xf numFmtId="0" fontId="1" fillId="0" borderId="0" xfId="0" applyFont="1"/>
    <xf numFmtId="164" fontId="2" fillId="0" borderId="0" xfId="3" applyNumberFormat="1" applyFont="1"/>
    <xf numFmtId="9" fontId="1" fillId="0" borderId="0" xfId="3" applyNumberFormat="1" applyFont="1"/>
    <xf numFmtId="9" fontId="1" fillId="0" borderId="0" xfId="3" applyNumberFormat="1" applyFont="1" applyBorder="1" applyAlignment="1" applyProtection="1"/>
    <xf numFmtId="164" fontId="1" fillId="0" borderId="0" xfId="3" applyNumberFormat="1" applyFont="1" applyBorder="1" applyAlignment="1" applyProtection="1"/>
    <xf numFmtId="0" fontId="6" fillId="0" borderId="0" xfId="3" applyFont="1"/>
    <xf numFmtId="0" fontId="6" fillId="0" borderId="0" xfId="3" applyFont="1" applyAlignment="1">
      <alignment wrapText="1"/>
    </xf>
    <xf numFmtId="164" fontId="6" fillId="0" borderId="0" xfId="3" applyNumberFormat="1" applyFont="1"/>
    <xf numFmtId="44" fontId="1" fillId="0" borderId="0" xfId="6" applyFont="1"/>
    <xf numFmtId="0" fontId="1" fillId="0" borderId="0" xfId="3" applyFont="1" applyAlignment="1">
      <alignment horizontal="center" vertical="center"/>
    </xf>
    <xf numFmtId="0" fontId="1" fillId="0" borderId="0" xfId="3" applyFont="1" applyProtection="1">
      <protection locked="0"/>
    </xf>
    <xf numFmtId="0" fontId="6" fillId="0" borderId="0" xfId="3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0" fontId="6" fillId="0" borderId="0" xfId="3" applyFont="1" applyProtection="1">
      <protection locked="0"/>
    </xf>
    <xf numFmtId="0" fontId="1" fillId="0" borderId="0" xfId="0" applyFont="1" applyAlignment="1">
      <alignment horizontal="center" vertical="center"/>
    </xf>
    <xf numFmtId="164" fontId="6" fillId="0" borderId="0" xfId="3" applyNumberFormat="1" applyFont="1" applyAlignment="1">
      <alignment vertical="center"/>
    </xf>
    <xf numFmtId="0" fontId="1" fillId="0" borderId="0" xfId="0" applyFont="1" applyProtection="1">
      <protection hidden="1"/>
    </xf>
    <xf numFmtId="164" fontId="1" fillId="0" borderId="0" xfId="3" applyNumberFormat="1" applyFont="1" applyProtection="1">
      <protection hidden="1"/>
    </xf>
    <xf numFmtId="0" fontId="1" fillId="0" borderId="0" xfId="3" applyFont="1" applyProtection="1">
      <protection hidden="1"/>
    </xf>
    <xf numFmtId="164" fontId="1" fillId="0" borderId="0" xfId="3" applyNumberFormat="1" applyFont="1" applyBorder="1" applyAlignme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3" fillId="0" borderId="9" xfId="3" applyNumberFormat="1" applyFont="1" applyFill="1" applyBorder="1" applyAlignment="1">
      <alignment horizontal="center" vertical="center" wrapText="1"/>
    </xf>
    <xf numFmtId="44" fontId="1" fillId="0" borderId="0" xfId="3" applyNumberFormat="1" applyFont="1"/>
    <xf numFmtId="44" fontId="2" fillId="0" borderId="0" xfId="3" applyNumberFormat="1" applyFont="1" applyBorder="1" applyAlignment="1" applyProtection="1">
      <alignment horizontal="center"/>
    </xf>
    <xf numFmtId="44" fontId="6" fillId="0" borderId="0" xfId="3" applyNumberFormat="1" applyFont="1"/>
    <xf numFmtId="44" fontId="1" fillId="0" borderId="0" xfId="0" applyNumberFormat="1" applyFont="1"/>
    <xf numFmtId="164" fontId="3" fillId="0" borderId="12" xfId="3" applyNumberFormat="1" applyFont="1" applyFill="1" applyBorder="1" applyAlignment="1">
      <alignment horizontal="center" vertical="center" wrapText="1"/>
    </xf>
    <xf numFmtId="44" fontId="1" fillId="0" borderId="0" xfId="3" applyNumberFormat="1" applyFont="1" applyProtection="1">
      <protection locked="0"/>
    </xf>
    <xf numFmtId="44" fontId="1" fillId="0" borderId="0" xfId="3" applyNumberFormat="1" applyFont="1" applyBorder="1" applyAlignment="1" applyProtection="1"/>
    <xf numFmtId="164" fontId="3" fillId="0" borderId="10" xfId="3" applyNumberFormat="1" applyFont="1" applyFill="1" applyBorder="1" applyAlignment="1" applyProtection="1">
      <alignment horizontal="center" vertical="center" wrapText="1"/>
      <protection hidden="1"/>
    </xf>
    <xf numFmtId="44" fontId="1" fillId="0" borderId="0" xfId="0" applyNumberFormat="1" applyFont="1" applyProtection="1">
      <protection hidden="1"/>
    </xf>
    <xf numFmtId="44" fontId="1" fillId="0" borderId="0" xfId="3" applyNumberFormat="1" applyFont="1" applyBorder="1" applyAlignment="1" applyProtection="1">
      <protection hidden="1"/>
    </xf>
    <xf numFmtId="44" fontId="1" fillId="0" borderId="0" xfId="3" applyNumberFormat="1" applyFont="1" applyProtection="1">
      <protection hidden="1"/>
    </xf>
    <xf numFmtId="44" fontId="1" fillId="0" borderId="0" xfId="3" applyNumberFormat="1" applyFont="1" applyBorder="1" applyProtection="1">
      <protection hidden="1"/>
    </xf>
    <xf numFmtId="164" fontId="4" fillId="0" borderId="14" xfId="3" applyNumberFormat="1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0" fillId="0" borderId="0" xfId="0" applyNumberFormat="1"/>
    <xf numFmtId="3" fontId="4" fillId="0" borderId="1" xfId="3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3" fontId="4" fillId="0" borderId="0" xfId="3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44" fontId="4" fillId="0" borderId="6" xfId="0" applyNumberFormat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4" fontId="4" fillId="0" borderId="0" xfId="6" applyFont="1" applyAlignment="1">
      <alignment horizontal="center" vertical="center"/>
    </xf>
    <xf numFmtId="0" fontId="4" fillId="0" borderId="0" xfId="0" applyFont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44" fontId="3" fillId="0" borderId="6" xfId="0" applyNumberFormat="1" applyFont="1" applyBorder="1" applyAlignment="1" applyProtection="1">
      <alignment horizontal="center" vertical="center"/>
      <protection hidden="1"/>
    </xf>
    <xf numFmtId="44" fontId="4" fillId="0" borderId="6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4" fontId="4" fillId="0" borderId="1" xfId="6" applyNumberFormat="1" applyFont="1" applyBorder="1" applyAlignment="1" applyProtection="1">
      <alignment horizontal="center" vertical="center" wrapText="1"/>
      <protection locked="0"/>
    </xf>
    <xf numFmtId="44" fontId="4" fillId="0" borderId="11" xfId="3" applyNumberFormat="1" applyFont="1" applyBorder="1" applyAlignment="1">
      <alignment horizontal="center" vertical="center" wrapText="1"/>
    </xf>
    <xf numFmtId="44" fontId="4" fillId="0" borderId="15" xfId="6" applyNumberFormat="1" applyFont="1" applyBorder="1" applyAlignment="1" applyProtection="1">
      <alignment horizontal="center" vertical="center" wrapText="1"/>
      <protection locked="0"/>
    </xf>
    <xf numFmtId="44" fontId="4" fillId="0" borderId="14" xfId="3" applyNumberFormat="1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/>
    </xf>
    <xf numFmtId="44" fontId="4" fillId="0" borderId="1" xfId="3" applyNumberFormat="1" applyFont="1" applyBorder="1" applyAlignment="1" applyProtection="1">
      <alignment horizontal="center" vertical="center" wrapText="1"/>
      <protection locked="0"/>
    </xf>
    <xf numFmtId="44" fontId="4" fillId="0" borderId="6" xfId="6" applyNumberFormat="1" applyFont="1" applyBorder="1" applyAlignment="1">
      <alignment horizontal="center" vertical="center"/>
    </xf>
    <xf numFmtId="44" fontId="4" fillId="0" borderId="10" xfId="3" applyNumberFormat="1" applyFont="1" applyFill="1" applyBorder="1" applyAlignment="1">
      <alignment horizontal="center" vertical="center" wrapText="1"/>
    </xf>
    <xf numFmtId="44" fontId="3" fillId="0" borderId="12" xfId="3" applyNumberFormat="1" applyFont="1" applyFill="1" applyBorder="1" applyAlignment="1" applyProtection="1">
      <alignment horizontal="center" vertical="center" wrapText="1"/>
      <protection hidden="1"/>
    </xf>
    <xf numFmtId="44" fontId="4" fillId="0" borderId="0" xfId="0" applyNumberFormat="1" applyFont="1" applyAlignment="1" applyProtection="1">
      <alignment horizontal="center" vertical="center"/>
      <protection hidden="1"/>
    </xf>
    <xf numFmtId="44" fontId="4" fillId="0" borderId="6" xfId="3" applyNumberFormat="1" applyFont="1" applyBorder="1" applyAlignment="1" applyProtection="1">
      <alignment horizontal="center" vertical="center" wrapText="1"/>
      <protection locked="0"/>
    </xf>
    <xf numFmtId="44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8" fontId="0" fillId="0" borderId="6" xfId="0" applyNumberFormat="1" applyBorder="1" applyAlignment="1">
      <alignment vertical="center" wrapText="1"/>
    </xf>
    <xf numFmtId="9" fontId="0" fillId="0" borderId="6" xfId="0" applyNumberForma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9" fontId="17" fillId="0" borderId="6" xfId="0" applyNumberFormat="1" applyFont="1" applyBorder="1" applyAlignment="1">
      <alignment vertical="center" wrapText="1"/>
    </xf>
    <xf numFmtId="166" fontId="0" fillId="0" borderId="6" xfId="0" applyNumberFormat="1" applyBorder="1" applyAlignment="1">
      <alignment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 shrinkToFit="1"/>
    </xf>
    <xf numFmtId="8" fontId="4" fillId="0" borderId="8" xfId="3" applyNumberFormat="1" applyFont="1" applyBorder="1" applyAlignment="1" applyProtection="1">
      <alignment horizontal="right" vertical="center" wrapText="1"/>
      <protection locked="0"/>
    </xf>
    <xf numFmtId="8" fontId="4" fillId="0" borderId="0" xfId="3" applyNumberFormat="1" applyFont="1" applyAlignment="1" applyProtection="1">
      <alignment horizontal="right" vertical="center" wrapText="1"/>
      <protection locked="0"/>
    </xf>
    <xf numFmtId="8" fontId="4" fillId="0" borderId="15" xfId="6" applyNumberFormat="1" applyFont="1" applyBorder="1" applyAlignment="1" applyProtection="1">
      <alignment horizontal="right" vertical="center" wrapText="1"/>
      <protection locked="0"/>
    </xf>
    <xf numFmtId="44" fontId="4" fillId="0" borderId="1" xfId="3" applyNumberFormat="1" applyFont="1" applyBorder="1" applyAlignment="1" applyProtection="1">
      <alignment horizontal="right" vertical="center" wrapText="1"/>
      <protection locked="0"/>
    </xf>
    <xf numFmtId="8" fontId="4" fillId="0" borderId="1" xfId="3" applyNumberFormat="1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>
      <alignment horizontal="center"/>
    </xf>
    <xf numFmtId="44" fontId="2" fillId="0" borderId="6" xfId="0" applyNumberFormat="1" applyFont="1" applyBorder="1"/>
    <xf numFmtId="9" fontId="1" fillId="0" borderId="0" xfId="3" applyNumberFormat="1" applyFont="1" applyProtection="1"/>
    <xf numFmtId="164" fontId="1" fillId="0" borderId="0" xfId="3" applyNumberFormat="1" applyFont="1" applyProtection="1"/>
    <xf numFmtId="0" fontId="1" fillId="0" borderId="0" xfId="3" applyFont="1" applyProtection="1"/>
    <xf numFmtId="0" fontId="1" fillId="0" borderId="0" xfId="3" applyFont="1" applyAlignment="1" applyProtection="1">
      <alignment wrapText="1"/>
    </xf>
    <xf numFmtId="44" fontId="1" fillId="0" borderId="0" xfId="3" applyNumberFormat="1" applyFont="1" applyProtection="1"/>
    <xf numFmtId="0" fontId="2" fillId="0" borderId="0" xfId="3" applyFont="1" applyProtection="1"/>
    <xf numFmtId="0" fontId="1" fillId="0" borderId="0" xfId="3" applyFont="1" applyBorder="1" applyProtection="1"/>
    <xf numFmtId="44" fontId="1" fillId="0" borderId="0" xfId="3" applyNumberFormat="1" applyFont="1" applyBorder="1" applyProtection="1"/>
    <xf numFmtId="0" fontId="6" fillId="0" borderId="0" xfId="3" applyFont="1" applyProtection="1"/>
    <xf numFmtId="0" fontId="6" fillId="0" borderId="0" xfId="3" applyFont="1" applyAlignment="1" applyProtection="1">
      <alignment wrapText="1"/>
    </xf>
    <xf numFmtId="164" fontId="6" fillId="0" borderId="0" xfId="3" applyNumberFormat="1" applyFont="1" applyProtection="1"/>
    <xf numFmtId="44" fontId="6" fillId="0" borderId="0" xfId="3" applyNumberFormat="1" applyFont="1" applyProtection="1"/>
    <xf numFmtId="0" fontId="3" fillId="0" borderId="2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164" fontId="3" fillId="0" borderId="12" xfId="3" applyNumberFormat="1" applyFont="1" applyBorder="1" applyAlignment="1" applyProtection="1">
      <alignment horizontal="center" vertical="center" wrapText="1"/>
    </xf>
    <xf numFmtId="164" fontId="3" fillId="0" borderId="6" xfId="3" applyNumberFormat="1" applyFont="1" applyBorder="1" applyAlignment="1" applyProtection="1">
      <alignment horizontal="center" vertical="center" wrapText="1"/>
    </xf>
    <xf numFmtId="44" fontId="3" fillId="0" borderId="6" xfId="3" applyNumberFormat="1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3" fillId="3" borderId="4" xfId="3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164" fontId="3" fillId="3" borderId="8" xfId="3" applyNumberFormat="1" applyFont="1" applyFill="1" applyBorder="1" applyAlignment="1" applyProtection="1">
      <alignment horizontal="center" vertical="center" wrapText="1"/>
    </xf>
    <xf numFmtId="164" fontId="3" fillId="3" borderId="0" xfId="3" applyNumberFormat="1" applyFont="1" applyFill="1" applyAlignment="1" applyProtection="1">
      <alignment horizontal="center" vertical="center" wrapText="1"/>
    </xf>
    <xf numFmtId="44" fontId="3" fillId="3" borderId="6" xfId="3" applyNumberFormat="1" applyFont="1" applyFill="1" applyBorder="1" applyAlignment="1" applyProtection="1">
      <alignment horizontal="center" vertical="center" wrapText="1"/>
    </xf>
    <xf numFmtId="0" fontId="1" fillId="0" borderId="4" xfId="3" applyFont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left" vertical="center" wrapText="1"/>
    </xf>
    <xf numFmtId="0" fontId="4" fillId="0" borderId="1" xfId="3" applyFont="1" applyBorder="1" applyAlignment="1" applyProtection="1">
      <alignment horizontal="center" vertical="center" wrapText="1"/>
    </xf>
    <xf numFmtId="44" fontId="4" fillId="0" borderId="10" xfId="3" applyNumberFormat="1" applyFont="1" applyBorder="1" applyAlignment="1" applyProtection="1">
      <alignment horizontal="center" vertical="center" wrapText="1"/>
    </xf>
    <xf numFmtId="44" fontId="4" fillId="0" borderId="6" xfId="0" applyNumberFormat="1" applyFont="1" applyBorder="1" applyAlignment="1" applyProtection="1">
      <alignment horizontal="center" vertical="center"/>
    </xf>
    <xf numFmtId="0" fontId="1" fillId="0" borderId="16" xfId="3" applyFont="1" applyBorder="1" applyAlignment="1" applyProtection="1">
      <alignment horizontal="center" vertical="center" wrapText="1"/>
    </xf>
    <xf numFmtId="0" fontId="4" fillId="0" borderId="15" xfId="3" applyFont="1" applyBorder="1" applyAlignment="1" applyProtection="1">
      <alignment horizontal="left" vertical="center" wrapText="1"/>
    </xf>
    <xf numFmtId="0" fontId="4" fillId="0" borderId="15" xfId="3" applyFont="1" applyBorder="1" applyAlignment="1" applyProtection="1">
      <alignment horizontal="center" vertical="center" wrapText="1"/>
    </xf>
    <xf numFmtId="44" fontId="4" fillId="0" borderId="13" xfId="3" applyNumberFormat="1" applyFont="1" applyBorder="1" applyAlignment="1" applyProtection="1">
      <alignment horizontal="center" vertical="center" wrapText="1"/>
    </xf>
    <xf numFmtId="0" fontId="1" fillId="0" borderId="6" xfId="3" applyFont="1" applyBorder="1" applyAlignment="1" applyProtection="1">
      <alignment horizontal="center" vertical="center" wrapText="1"/>
    </xf>
    <xf numFmtId="0" fontId="4" fillId="0" borderId="6" xfId="3" applyFont="1" applyBorder="1" applyAlignment="1" applyProtection="1">
      <alignment horizontal="left" vertical="center" wrapText="1"/>
    </xf>
    <xf numFmtId="0" fontId="4" fillId="0" borderId="6" xfId="3" applyFont="1" applyBorder="1" applyAlignment="1" applyProtection="1">
      <alignment horizontal="center" vertical="center" wrapText="1"/>
    </xf>
    <xf numFmtId="44" fontId="4" fillId="0" borderId="6" xfId="3" applyNumberFormat="1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44" fontId="4" fillId="3" borderId="6" xfId="0" applyNumberFormat="1" applyFont="1" applyFill="1" applyBorder="1" applyAlignment="1" applyProtection="1">
      <alignment horizontal="center" vertical="center"/>
    </xf>
    <xf numFmtId="44" fontId="4" fillId="0" borderId="11" xfId="3" applyNumberFormat="1" applyFont="1" applyBorder="1" applyAlignment="1" applyProtection="1">
      <alignment horizontal="center" vertical="center" wrapText="1"/>
    </xf>
    <xf numFmtId="3" fontId="4" fillId="0" borderId="0" xfId="3" applyNumberFormat="1" applyFont="1" applyAlignment="1" applyProtection="1">
      <alignment horizontal="center" vertical="center" wrapText="1"/>
    </xf>
    <xf numFmtId="0" fontId="4" fillId="0" borderId="17" xfId="3" applyFont="1" applyBorder="1" applyAlignment="1" applyProtection="1">
      <alignment horizontal="center" vertical="center" wrapText="1"/>
    </xf>
    <xf numFmtId="44" fontId="4" fillId="0" borderId="14" xfId="3" applyNumberFormat="1" applyFont="1" applyBorder="1" applyAlignment="1" applyProtection="1">
      <alignment horizontal="center" vertical="center" wrapText="1"/>
    </xf>
    <xf numFmtId="0" fontId="1" fillId="3" borderId="6" xfId="0" applyFont="1" applyFill="1" applyBorder="1" applyProtection="1"/>
    <xf numFmtId="0" fontId="2" fillId="3" borderId="6" xfId="0" applyFont="1" applyFill="1" applyBorder="1" applyAlignment="1" applyProtection="1">
      <alignment horizontal="center"/>
    </xf>
    <xf numFmtId="0" fontId="4" fillId="2" borderId="1" xfId="3" applyFont="1" applyFill="1" applyBorder="1" applyAlignment="1" applyProtection="1">
      <alignment horizontal="left" vertical="center" wrapText="1" shrinkToFit="1"/>
    </xf>
    <xf numFmtId="0" fontId="4" fillId="0" borderId="1" xfId="3" applyFont="1" applyBorder="1" applyAlignment="1" applyProtection="1">
      <alignment horizontal="left" vertical="center" wrapText="1" shrinkToFit="1"/>
    </xf>
    <xf numFmtId="0" fontId="4" fillId="2" borderId="1" xfId="3" applyFont="1" applyFill="1" applyBorder="1" applyAlignment="1" applyProtection="1">
      <alignment horizontal="left" vertical="center" wrapText="1"/>
    </xf>
    <xf numFmtId="0" fontId="4" fillId="2" borderId="6" xfId="3" applyFont="1" applyFill="1" applyBorder="1" applyAlignment="1" applyProtection="1">
      <alignment horizontal="left" vertical="center" wrapText="1" shrinkToFit="1"/>
    </xf>
    <xf numFmtId="0" fontId="4" fillId="0" borderId="6" xfId="3" applyFont="1" applyBorder="1" applyAlignment="1" applyProtection="1">
      <alignment horizontal="left" vertical="center" wrapText="1" shrinkToFit="1"/>
    </xf>
    <xf numFmtId="0" fontId="4" fillId="0" borderId="0" xfId="3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left" vertical="center" wrapText="1" shrinkToFit="1"/>
    </xf>
    <xf numFmtId="44" fontId="4" fillId="0" borderId="0" xfId="3" applyNumberFormat="1" applyFont="1" applyAlignment="1" applyProtection="1">
      <alignment horizontal="center" vertical="center" wrapText="1"/>
    </xf>
    <xf numFmtId="44" fontId="1" fillId="0" borderId="0" xfId="0" applyNumberFormat="1" applyFont="1" applyProtection="1"/>
    <xf numFmtId="0" fontId="14" fillId="0" borderId="0" xfId="0" applyFont="1" applyAlignment="1" applyProtection="1">
      <alignment horizontal="center" vertical="center"/>
    </xf>
    <xf numFmtId="44" fontId="14" fillId="0" borderId="0" xfId="0" applyNumberFormat="1" applyFont="1" applyAlignment="1" applyProtection="1">
      <alignment horizontal="center" vertical="center"/>
    </xf>
    <xf numFmtId="44" fontId="15" fillId="0" borderId="0" xfId="0" applyNumberFormat="1" applyFont="1" applyProtection="1"/>
    <xf numFmtId="0" fontId="13" fillId="0" borderId="0" xfId="0" applyFont="1" applyAlignment="1" applyProtection="1">
      <alignment horizontal="center" vertical="center"/>
    </xf>
    <xf numFmtId="44" fontId="2" fillId="0" borderId="0" xfId="0" applyNumberFormat="1" applyFont="1" applyProtection="1"/>
    <xf numFmtId="0" fontId="4" fillId="0" borderId="0" xfId="3" applyFont="1" applyBorder="1" applyAlignment="1" applyProtection="1">
      <alignment horizontal="left" vertical="center" wrapText="1"/>
    </xf>
    <xf numFmtId="0" fontId="4" fillId="0" borderId="10" xfId="3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8" fontId="4" fillId="0" borderId="17" xfId="0" applyNumberFormat="1" applyFont="1" applyBorder="1" applyAlignment="1" applyProtection="1">
      <alignment horizontal="right" vertical="center"/>
      <protection locked="0"/>
    </xf>
    <xf numFmtId="0" fontId="1" fillId="3" borderId="6" xfId="0" applyFont="1" applyFill="1" applyBorder="1" applyProtection="1">
      <protection locked="0"/>
    </xf>
    <xf numFmtId="3" fontId="4" fillId="0" borderId="15" xfId="3" applyNumberFormat="1" applyFont="1" applyBorder="1" applyAlignment="1" applyProtection="1">
      <alignment horizontal="center" vertical="center" wrapText="1"/>
      <protection locked="0"/>
    </xf>
    <xf numFmtId="3" fontId="4" fillId="0" borderId="6" xfId="3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left" vertical="center" wrapText="1"/>
    </xf>
    <xf numFmtId="164" fontId="4" fillId="0" borderId="10" xfId="3" applyNumberFormat="1" applyFont="1" applyBorder="1" applyAlignment="1" applyProtection="1">
      <alignment horizontal="center" vertical="center"/>
    </xf>
    <xf numFmtId="164" fontId="4" fillId="0" borderId="10" xfId="3" applyNumberFormat="1" applyFont="1" applyBorder="1" applyAlignment="1" applyProtection="1">
      <alignment horizontal="center" vertical="center" wrapText="1"/>
    </xf>
    <xf numFmtId="44" fontId="4" fillId="0" borderId="8" xfId="3" applyNumberFormat="1" applyFont="1" applyBorder="1" applyAlignment="1" applyProtection="1">
      <alignment horizontal="center" vertical="center" wrapText="1"/>
      <protection locked="0" hidden="1"/>
    </xf>
    <xf numFmtId="0" fontId="1" fillId="0" borderId="0" xfId="3" applyFont="1" applyAlignment="1" applyProtection="1">
      <alignment vertical="center"/>
    </xf>
    <xf numFmtId="0" fontId="1" fillId="0" borderId="0" xfId="3" applyFont="1" applyAlignment="1" applyProtection="1">
      <alignment horizontal="center"/>
    </xf>
    <xf numFmtId="0" fontId="2" fillId="0" borderId="0" xfId="3" applyFont="1" applyBorder="1" applyProtection="1"/>
    <xf numFmtId="0" fontId="1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horizontal="center"/>
    </xf>
    <xf numFmtId="0" fontId="6" fillId="0" borderId="0" xfId="3" applyFont="1" applyAlignment="1" applyProtection="1">
      <alignment vertical="center"/>
    </xf>
    <xf numFmtId="164" fontId="6" fillId="0" borderId="0" xfId="3" applyNumberFormat="1" applyFont="1" applyAlignment="1" applyProtection="1">
      <alignment horizontal="center"/>
    </xf>
    <xf numFmtId="0" fontId="3" fillId="0" borderId="3" xfId="3" applyFont="1" applyFill="1" applyBorder="1" applyAlignment="1" applyProtection="1">
      <alignment horizontal="center" vertical="center" wrapText="1"/>
    </xf>
    <xf numFmtId="44" fontId="3" fillId="0" borderId="5" xfId="3" applyNumberFormat="1" applyFont="1" applyFill="1" applyBorder="1" applyAlignment="1" applyProtection="1">
      <alignment horizontal="center" vertical="center" wrapText="1"/>
    </xf>
    <xf numFmtId="164" fontId="3" fillId="0" borderId="9" xfId="3" applyNumberFormat="1" applyFont="1" applyFill="1" applyBorder="1" applyAlignment="1" applyProtection="1">
      <alignment horizontal="center" vertical="center" wrapText="1"/>
    </xf>
    <xf numFmtId="44" fontId="3" fillId="0" borderId="6" xfId="0" applyNumberFormat="1" applyFont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164" fontId="4" fillId="0" borderId="10" xfId="3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44" fontId="4" fillId="0" borderId="18" xfId="0" applyNumberFormat="1" applyFont="1" applyBorder="1" applyAlignment="1" applyProtection="1">
      <alignment horizontal="center" vertical="center"/>
    </xf>
    <xf numFmtId="0" fontId="4" fillId="2" borderId="6" xfId="3" applyFont="1" applyFill="1" applyBorder="1" applyAlignment="1" applyProtection="1">
      <alignment horizontal="center" vertical="center" wrapText="1"/>
    </xf>
    <xf numFmtId="164" fontId="4" fillId="0" borderId="13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44" fontId="4" fillId="0" borderId="0" xfId="0" applyNumberFormat="1" applyFont="1" applyAlignment="1" applyProtection="1">
      <alignment horizontal="center" vertical="center"/>
    </xf>
    <xf numFmtId="3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8" xfId="3" applyNumberFormat="1" applyFont="1" applyFill="1" applyBorder="1" applyAlignment="1" applyProtection="1">
      <alignment horizontal="center" vertical="center" wrapText="1"/>
      <protection locked="0"/>
    </xf>
    <xf numFmtId="44" fontId="4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12" xfId="3" applyNumberFormat="1" applyFont="1" applyFill="1" applyBorder="1" applyAlignment="1" applyProtection="1">
      <alignment horizontal="center" vertical="center" wrapText="1"/>
    </xf>
    <xf numFmtId="164" fontId="4" fillId="0" borderId="14" xfId="3" applyNumberFormat="1" applyFont="1" applyFill="1" applyBorder="1" applyAlignment="1" applyProtection="1">
      <alignment horizontal="center" vertical="center" wrapText="1"/>
    </xf>
    <xf numFmtId="164" fontId="3" fillId="0" borderId="3" xfId="3" applyNumberFormat="1" applyFont="1" applyFill="1" applyBorder="1" applyAlignment="1" applyProtection="1">
      <alignment horizontal="center" vertical="center" wrapText="1"/>
    </xf>
    <xf numFmtId="44" fontId="2" fillId="0" borderId="6" xfId="0" applyNumberFormat="1" applyFont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44" fontId="1" fillId="0" borderId="6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44" fontId="4" fillId="0" borderId="0" xfId="3" applyNumberFormat="1" applyFont="1" applyBorder="1" applyAlignment="1" applyProtection="1">
      <alignment horizontal="center" vertical="center" wrapText="1"/>
      <protection locked="0" hidden="1"/>
    </xf>
    <xf numFmtId="0" fontId="4" fillId="0" borderId="15" xfId="3" applyFont="1" applyFill="1" applyBorder="1" applyAlignment="1" applyProtection="1">
      <alignment horizontal="left" vertical="center" wrapText="1"/>
    </xf>
    <xf numFmtId="44" fontId="4" fillId="0" borderId="6" xfId="3" applyNumberFormat="1" applyFont="1" applyBorder="1" applyAlignment="1" applyProtection="1">
      <alignment horizontal="center" vertical="center" wrapText="1"/>
      <protection locked="0" hidden="1"/>
    </xf>
    <xf numFmtId="0" fontId="1" fillId="0" borderId="6" xfId="0" applyFont="1" applyBorder="1"/>
    <xf numFmtId="0" fontId="1" fillId="0" borderId="0" xfId="0" applyFont="1" applyBorder="1"/>
    <xf numFmtId="0" fontId="4" fillId="0" borderId="6" xfId="3" applyFont="1" applyBorder="1" applyAlignment="1" applyProtection="1">
      <alignment horizontal="left" vertical="center" wrapText="1"/>
      <protection locked="0"/>
    </xf>
    <xf numFmtId="0" fontId="4" fillId="0" borderId="6" xfId="3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  <xf numFmtId="164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left" vertical="center" wrapText="1"/>
      <protection locked="0"/>
    </xf>
    <xf numFmtId="164" fontId="4" fillId="0" borderId="10" xfId="3" applyNumberFormat="1" applyFont="1" applyBorder="1" applyAlignment="1" applyProtection="1">
      <alignment horizontal="center" vertical="center" wrapText="1"/>
      <protection locked="0"/>
    </xf>
    <xf numFmtId="44" fontId="4" fillId="0" borderId="6" xfId="0" applyNumberFormat="1" applyFont="1" applyBorder="1" applyAlignment="1" applyProtection="1">
      <alignment horizontal="center" vertical="center"/>
      <protection locked="0" hidden="1"/>
    </xf>
    <xf numFmtId="0" fontId="4" fillId="0" borderId="6" xfId="0" applyFont="1" applyBorder="1" applyAlignment="1" applyProtection="1">
      <alignment horizontal="left" vertical="center" wrapText="1"/>
      <protection locked="0"/>
    </xf>
    <xf numFmtId="44" fontId="2" fillId="0" borderId="0" xfId="0" applyNumberFormat="1" applyFont="1" applyAlignment="1" applyProtection="1">
      <alignment vertical="center"/>
    </xf>
    <xf numFmtId="44" fontId="4" fillId="0" borderId="6" xfId="3" applyNumberFormat="1" applyFont="1" applyBorder="1" applyAlignment="1" applyProtection="1">
      <alignment vertical="center" wrapText="1"/>
      <protection locked="0"/>
    </xf>
    <xf numFmtId="44" fontId="4" fillId="0" borderId="6" xfId="0" applyNumberFormat="1" applyFont="1" applyBorder="1" applyAlignment="1" applyProtection="1">
      <alignment vertical="center"/>
      <protection locked="0"/>
    </xf>
    <xf numFmtId="44" fontId="4" fillId="0" borderId="18" xfId="0" applyNumberFormat="1" applyFont="1" applyBorder="1" applyAlignment="1" applyProtection="1">
      <alignment vertical="center"/>
      <protection locked="0"/>
    </xf>
    <xf numFmtId="44" fontId="4" fillId="0" borderId="21" xfId="3" applyNumberFormat="1" applyFont="1" applyBorder="1" applyAlignment="1" applyProtection="1">
      <alignment vertical="center" wrapText="1"/>
      <protection locked="0"/>
    </xf>
    <xf numFmtId="44" fontId="4" fillId="0" borderId="6" xfId="6" applyFont="1" applyBorder="1" applyAlignment="1" applyProtection="1">
      <alignment horizontal="center" vertical="center"/>
      <protection locked="0"/>
    </xf>
    <xf numFmtId="44" fontId="19" fillId="2" borderId="6" xfId="3" applyNumberFormat="1" applyFont="1" applyFill="1" applyBorder="1" applyAlignment="1" applyProtection="1">
      <alignment horizontal="center" vertical="center" wrapText="1"/>
      <protection hidden="1"/>
    </xf>
    <xf numFmtId="44" fontId="21" fillId="0" borderId="6" xfId="3" applyNumberFormat="1" applyFont="1" applyBorder="1" applyAlignment="1" applyProtection="1">
      <alignment horizontal="center" vertical="center" wrapText="1"/>
      <protection locked="0" hidden="1"/>
    </xf>
    <xf numFmtId="44" fontId="21" fillId="0" borderId="0" xfId="3" applyNumberFormat="1" applyFont="1" applyBorder="1" applyAlignment="1" applyProtection="1">
      <alignment horizontal="center" vertical="center" wrapText="1"/>
      <protection locked="0" hidden="1"/>
    </xf>
    <xf numFmtId="0" fontId="22" fillId="0" borderId="0" xfId="0" applyFont="1" applyAlignment="1">
      <alignment vertical="center"/>
    </xf>
    <xf numFmtId="0" fontId="21" fillId="0" borderId="0" xfId="0" applyFont="1"/>
    <xf numFmtId="0" fontId="2" fillId="0" borderId="0" xfId="3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8" xfId="3" applyFont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" fillId="0" borderId="0" xfId="3" applyFont="1" applyBorder="1" applyAlignment="1" applyProtection="1">
      <alignment horizontal="center"/>
      <protection hidden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wrapText="1"/>
    </xf>
  </cellXfs>
  <cellStyles count="7">
    <cellStyle name="Heading" xfId="1" xr:uid="{00000000-0005-0000-0000-000001000000}"/>
    <cellStyle name="Heading1" xfId="2" xr:uid="{00000000-0005-0000-0000-000002000000}"/>
    <cellStyle name="Normalny" xfId="0" builtinId="0"/>
    <cellStyle name="Normalny_żywienie przetarg OWK OHP" xfId="3" xr:uid="{00000000-0005-0000-0000-000004000000}"/>
    <cellStyle name="Result" xfId="4" xr:uid="{00000000-0005-0000-0000-000005000000}"/>
    <cellStyle name="Result2" xfId="5" xr:uid="{00000000-0005-0000-0000-000006000000}"/>
    <cellStyle name="Walutowy" xfId="6" builtinId="4"/>
  </cellStyles>
  <dxfs count="4"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workbookViewId="0">
      <selection activeCell="J10" sqref="J10"/>
    </sheetView>
  </sheetViews>
  <sheetFormatPr defaultColWidth="6.08203125" defaultRowHeight="14"/>
  <cols>
    <col min="1" max="1" width="3.83203125" style="34" customWidth="1"/>
    <col min="2" max="2" width="37.58203125" style="34" customWidth="1"/>
    <col min="3" max="3" width="15.5" style="34" customWidth="1"/>
    <col min="4" max="4" width="12.6640625" style="34" customWidth="1"/>
    <col min="5" max="5" width="16.9140625" style="34" customWidth="1"/>
    <col min="6" max="6" width="15.08203125" style="34" customWidth="1"/>
    <col min="7" max="7" width="12.83203125" style="65" customWidth="1"/>
    <col min="8" max="8" width="14.58203125" style="34" customWidth="1"/>
    <col min="9" max="16384" width="6.08203125" style="34"/>
  </cols>
  <sheetData>
    <row r="1" spans="1:10">
      <c r="A1" s="32"/>
      <c r="B1" s="32"/>
      <c r="C1" s="6"/>
      <c r="D1" s="32"/>
      <c r="E1" s="32"/>
      <c r="F1" s="32"/>
      <c r="G1" s="62"/>
      <c r="H1" s="35"/>
      <c r="J1" s="35"/>
    </row>
    <row r="2" spans="1:10">
      <c r="A2" s="262" t="s">
        <v>0</v>
      </c>
      <c r="B2" s="262"/>
      <c r="C2" s="262"/>
      <c r="D2" s="262"/>
      <c r="E2" s="262"/>
      <c r="F2" s="262"/>
      <c r="G2" s="63"/>
      <c r="H2" s="130"/>
      <c r="I2" s="131"/>
      <c r="J2" s="32"/>
    </row>
    <row r="3" spans="1:10">
      <c r="A3" s="262" t="s">
        <v>1</v>
      </c>
      <c r="B3" s="262"/>
      <c r="C3" s="262"/>
      <c r="D3" s="262"/>
      <c r="E3" s="262"/>
      <c r="F3" s="262"/>
      <c r="G3" s="63"/>
      <c r="H3" s="37"/>
      <c r="I3" s="38"/>
      <c r="J3" s="7"/>
    </row>
    <row r="4" spans="1:10">
      <c r="A4" s="132"/>
      <c r="B4" s="132"/>
      <c r="C4" s="133"/>
      <c r="D4" s="132"/>
      <c r="E4" s="132"/>
      <c r="F4" s="132"/>
      <c r="G4" s="134"/>
      <c r="H4" s="130"/>
      <c r="I4" s="131"/>
      <c r="J4" s="32"/>
    </row>
    <row r="5" spans="1:10">
      <c r="A5" s="132"/>
      <c r="B5" s="135" t="s">
        <v>2</v>
      </c>
      <c r="C5" s="136"/>
      <c r="D5" s="136"/>
      <c r="E5" s="136"/>
      <c r="F5" s="136"/>
      <c r="G5" s="137"/>
      <c r="H5" s="136"/>
      <c r="I5" s="131"/>
      <c r="J5" s="32"/>
    </row>
    <row r="6" spans="1:10">
      <c r="A6" s="138"/>
      <c r="B6" s="139"/>
      <c r="C6" s="138"/>
      <c r="D6" s="138"/>
      <c r="E6" s="138"/>
      <c r="F6" s="140"/>
      <c r="G6" s="141"/>
      <c r="H6" s="140"/>
      <c r="I6" s="138"/>
    </row>
    <row r="7" spans="1:10" ht="105">
      <c r="A7" s="142" t="s">
        <v>3</v>
      </c>
      <c r="B7" s="143" t="s">
        <v>4</v>
      </c>
      <c r="C7" s="143" t="s">
        <v>5</v>
      </c>
      <c r="D7" s="143" t="s">
        <v>6</v>
      </c>
      <c r="E7" s="144" t="s">
        <v>7</v>
      </c>
      <c r="F7" s="145" t="s">
        <v>8</v>
      </c>
      <c r="G7" s="146" t="s">
        <v>9</v>
      </c>
      <c r="H7" s="147"/>
      <c r="I7" s="147"/>
    </row>
    <row r="8" spans="1:10" ht="15">
      <c r="A8" s="148"/>
      <c r="B8" s="149" t="s">
        <v>10</v>
      </c>
      <c r="C8" s="149"/>
      <c r="D8" s="149"/>
      <c r="E8" s="150"/>
      <c r="F8" s="151"/>
      <c r="G8" s="152"/>
      <c r="H8" s="147"/>
      <c r="I8" s="147"/>
    </row>
    <row r="9" spans="1:10" ht="93">
      <c r="A9" s="153">
        <v>1</v>
      </c>
      <c r="B9" s="154" t="s">
        <v>132</v>
      </c>
      <c r="C9" s="27">
        <v>600</v>
      </c>
      <c r="D9" s="155" t="s">
        <v>11</v>
      </c>
      <c r="E9" s="123">
        <v>26.5</v>
      </c>
      <c r="F9" s="156" t="s">
        <v>12</v>
      </c>
      <c r="G9" s="157">
        <f>C9*E9</f>
        <v>15900</v>
      </c>
      <c r="H9" s="147"/>
      <c r="I9" s="147"/>
    </row>
    <row r="10" spans="1:10" ht="93">
      <c r="A10" s="158">
        <v>2</v>
      </c>
      <c r="B10" s="159" t="s">
        <v>13</v>
      </c>
      <c r="C10" s="195">
        <v>250</v>
      </c>
      <c r="D10" s="160" t="s">
        <v>11</v>
      </c>
      <c r="E10" s="124">
        <v>35</v>
      </c>
      <c r="F10" s="161" t="s">
        <v>12</v>
      </c>
      <c r="G10" s="157">
        <f t="shared" ref="G10:G23" si="0">C10*E10</f>
        <v>8750</v>
      </c>
      <c r="H10" s="147"/>
      <c r="I10" s="147"/>
    </row>
    <row r="11" spans="1:10" ht="62">
      <c r="A11" s="162">
        <v>3</v>
      </c>
      <c r="B11" s="163" t="s">
        <v>14</v>
      </c>
      <c r="C11" s="196">
        <v>300</v>
      </c>
      <c r="D11" s="164" t="s">
        <v>11</v>
      </c>
      <c r="E11" s="110">
        <v>16.5</v>
      </c>
      <c r="F11" s="165" t="s">
        <v>12</v>
      </c>
      <c r="G11" s="157">
        <f t="shared" si="0"/>
        <v>4950</v>
      </c>
      <c r="H11" s="147"/>
      <c r="I11" s="147"/>
    </row>
    <row r="12" spans="1:10" ht="15.5">
      <c r="A12" s="166"/>
      <c r="B12" s="167" t="s">
        <v>15</v>
      </c>
      <c r="C12" s="192"/>
      <c r="D12" s="166"/>
      <c r="E12" s="192"/>
      <c r="F12" s="152"/>
      <c r="G12" s="168"/>
      <c r="H12" s="147"/>
      <c r="I12" s="147"/>
    </row>
    <row r="13" spans="1:10" ht="62">
      <c r="A13" s="158">
        <v>1</v>
      </c>
      <c r="B13" s="189" t="s">
        <v>16</v>
      </c>
      <c r="C13" s="196">
        <v>850</v>
      </c>
      <c r="D13" s="171" t="s">
        <v>11</v>
      </c>
      <c r="E13" s="125">
        <v>24</v>
      </c>
      <c r="F13" s="172" t="s">
        <v>12</v>
      </c>
      <c r="G13" s="157">
        <f t="shared" si="0"/>
        <v>20400</v>
      </c>
      <c r="H13" s="147"/>
      <c r="I13" s="147"/>
    </row>
    <row r="14" spans="1:10" ht="170.5">
      <c r="A14" s="162">
        <v>2</v>
      </c>
      <c r="B14" s="190" t="s">
        <v>17</v>
      </c>
      <c r="C14" s="197">
        <v>120</v>
      </c>
      <c r="D14" s="171" t="s">
        <v>11</v>
      </c>
      <c r="E14" s="193">
        <v>25</v>
      </c>
      <c r="F14" s="169" t="s">
        <v>12</v>
      </c>
      <c r="G14" s="157">
        <f t="shared" si="0"/>
        <v>3000</v>
      </c>
      <c r="H14" s="147"/>
      <c r="I14" s="147"/>
    </row>
    <row r="15" spans="1:10" ht="31">
      <c r="A15" s="158">
        <v>3</v>
      </c>
      <c r="B15" s="191" t="s">
        <v>18</v>
      </c>
      <c r="C15" s="197">
        <v>150</v>
      </c>
      <c r="D15" s="171" t="s">
        <v>11</v>
      </c>
      <c r="E15" s="193">
        <v>48</v>
      </c>
      <c r="F15" s="172" t="s">
        <v>19</v>
      </c>
      <c r="G15" s="157">
        <f t="shared" si="0"/>
        <v>7200</v>
      </c>
      <c r="H15" s="147"/>
      <c r="I15" s="147"/>
    </row>
    <row r="16" spans="1:10" ht="15.5">
      <c r="A16" s="162"/>
      <c r="B16" s="174" t="s">
        <v>20</v>
      </c>
      <c r="C16" s="194"/>
      <c r="D16" s="173"/>
      <c r="E16" s="194"/>
      <c r="F16" s="173"/>
      <c r="G16" s="168"/>
      <c r="H16" s="147"/>
      <c r="I16" s="147"/>
    </row>
    <row r="17" spans="1:9" ht="31">
      <c r="A17" s="158">
        <v>1</v>
      </c>
      <c r="B17" s="175" t="s">
        <v>21</v>
      </c>
      <c r="C17" s="27">
        <v>50</v>
      </c>
      <c r="D17" s="155" t="s">
        <v>11</v>
      </c>
      <c r="E17" s="126">
        <v>40</v>
      </c>
      <c r="F17" s="169" t="s">
        <v>22</v>
      </c>
      <c r="G17" s="157">
        <f t="shared" si="0"/>
        <v>2000</v>
      </c>
      <c r="H17" s="147"/>
      <c r="I17" s="147"/>
    </row>
    <row r="18" spans="1:9" ht="46.5">
      <c r="A18" s="162">
        <v>2</v>
      </c>
      <c r="B18" s="176" t="s">
        <v>23</v>
      </c>
      <c r="C18" s="27">
        <v>120</v>
      </c>
      <c r="D18" s="155" t="s">
        <v>11</v>
      </c>
      <c r="E18" s="126">
        <v>43</v>
      </c>
      <c r="F18" s="169" t="s">
        <v>12</v>
      </c>
      <c r="G18" s="157">
        <f t="shared" si="0"/>
        <v>5160</v>
      </c>
      <c r="H18" s="147"/>
      <c r="I18" s="147"/>
    </row>
    <row r="19" spans="1:9" ht="46.5">
      <c r="A19" s="158">
        <v>3</v>
      </c>
      <c r="B19" s="177" t="s">
        <v>24</v>
      </c>
      <c r="C19" s="27">
        <v>100</v>
      </c>
      <c r="D19" s="155" t="s">
        <v>11</v>
      </c>
      <c r="E19" s="127">
        <v>34</v>
      </c>
      <c r="F19" s="169" t="s">
        <v>22</v>
      </c>
      <c r="G19" s="157">
        <f t="shared" si="0"/>
        <v>3400</v>
      </c>
      <c r="H19" s="147"/>
      <c r="I19" s="147"/>
    </row>
    <row r="20" spans="1:9" ht="31">
      <c r="A20" s="162">
        <v>4</v>
      </c>
      <c r="B20" s="175" t="s">
        <v>25</v>
      </c>
      <c r="C20" s="27">
        <v>100</v>
      </c>
      <c r="D20" s="155" t="s">
        <v>11</v>
      </c>
      <c r="E20" s="126">
        <v>43</v>
      </c>
      <c r="F20" s="169" t="s">
        <v>22</v>
      </c>
      <c r="G20" s="157">
        <f t="shared" si="0"/>
        <v>4300</v>
      </c>
      <c r="H20" s="147"/>
      <c r="I20" s="147"/>
    </row>
    <row r="21" spans="1:9" ht="31">
      <c r="A21" s="158">
        <v>5</v>
      </c>
      <c r="B21" s="178" t="s">
        <v>26</v>
      </c>
      <c r="C21" s="27">
        <v>100</v>
      </c>
      <c r="D21" s="155" t="s">
        <v>11</v>
      </c>
      <c r="E21" s="126">
        <v>44</v>
      </c>
      <c r="F21" s="169" t="s">
        <v>22</v>
      </c>
      <c r="G21" s="157">
        <f t="shared" si="0"/>
        <v>4400</v>
      </c>
      <c r="H21" s="147"/>
      <c r="I21" s="147"/>
    </row>
    <row r="22" spans="1:9" ht="62">
      <c r="A22" s="162">
        <v>6</v>
      </c>
      <c r="B22" s="179" t="s">
        <v>27</v>
      </c>
      <c r="C22" s="27">
        <v>50</v>
      </c>
      <c r="D22" s="155" t="s">
        <v>11</v>
      </c>
      <c r="E22" s="126">
        <v>37</v>
      </c>
      <c r="F22" s="169" t="s">
        <v>22</v>
      </c>
      <c r="G22" s="157">
        <f t="shared" si="0"/>
        <v>1850</v>
      </c>
      <c r="H22" s="147"/>
      <c r="I22" s="147"/>
    </row>
    <row r="23" spans="1:9" ht="46.5">
      <c r="A23" s="162">
        <v>7</v>
      </c>
      <c r="B23" s="176" t="s">
        <v>28</v>
      </c>
      <c r="C23" s="27">
        <v>150</v>
      </c>
      <c r="D23" s="155" t="s">
        <v>11</v>
      </c>
      <c r="E23" s="126">
        <v>44</v>
      </c>
      <c r="F23" s="169" t="s">
        <v>22</v>
      </c>
      <c r="G23" s="157">
        <f t="shared" si="0"/>
        <v>6600</v>
      </c>
      <c r="H23" s="147"/>
      <c r="I23" s="147"/>
    </row>
    <row r="24" spans="1:9" ht="15.5">
      <c r="A24" s="180"/>
      <c r="B24" s="181"/>
      <c r="C24" s="170"/>
      <c r="D24" s="180"/>
      <c r="E24" s="182"/>
      <c r="F24" s="237" t="s">
        <v>30</v>
      </c>
      <c r="G24" s="157">
        <f>SUM(G9:G23)</f>
        <v>87910</v>
      </c>
      <c r="H24" s="147"/>
      <c r="I24" s="147"/>
    </row>
    <row r="25" spans="1:9">
      <c r="A25" s="147"/>
      <c r="B25" s="147"/>
      <c r="C25" s="147"/>
      <c r="D25" s="147"/>
      <c r="E25" s="147"/>
      <c r="F25" s="147"/>
      <c r="G25" s="183"/>
      <c r="H25" s="147"/>
      <c r="I25" s="147"/>
    </row>
    <row r="26" spans="1:9" ht="45.75" customHeight="1">
      <c r="A26" s="263" t="s">
        <v>31</v>
      </c>
      <c r="B26" s="263"/>
      <c r="C26" s="263"/>
      <c r="D26" s="263"/>
      <c r="E26" s="263"/>
      <c r="F26" s="263"/>
      <c r="G26" s="183"/>
      <c r="H26" s="147"/>
      <c r="I26" s="147"/>
    </row>
    <row r="27" spans="1:9">
      <c r="A27" s="147"/>
      <c r="B27" s="147"/>
      <c r="C27" s="147"/>
      <c r="D27" s="147"/>
      <c r="E27" s="147"/>
      <c r="F27" s="147"/>
      <c r="G27" s="183"/>
      <c r="H27" s="147"/>
      <c r="I27" s="147"/>
    </row>
    <row r="28" spans="1:9">
      <c r="A28" s="147"/>
      <c r="B28" s="147"/>
      <c r="C28" s="147"/>
      <c r="D28" s="147"/>
      <c r="E28" s="147"/>
      <c r="F28" s="147"/>
      <c r="G28" s="183"/>
      <c r="H28" s="147"/>
      <c r="I28" s="147"/>
    </row>
    <row r="29" spans="1:9">
      <c r="A29" s="147"/>
      <c r="B29" s="147"/>
      <c r="C29" s="147"/>
      <c r="D29" s="147"/>
      <c r="E29" s="147"/>
      <c r="F29" s="147"/>
      <c r="G29" s="183"/>
      <c r="H29" s="147"/>
      <c r="I29" s="147"/>
    </row>
    <row r="30" spans="1:9">
      <c r="A30" s="147"/>
      <c r="B30" s="147"/>
      <c r="C30" s="147"/>
      <c r="D30" s="147"/>
      <c r="E30" s="147"/>
      <c r="F30" s="147"/>
      <c r="G30" s="183"/>
      <c r="H30" s="147"/>
      <c r="I30" s="147"/>
    </row>
    <row r="31" spans="1:9">
      <c r="A31" s="147"/>
      <c r="B31" s="184" t="s">
        <v>32</v>
      </c>
      <c r="C31" s="184"/>
      <c r="D31" s="185"/>
      <c r="E31" s="186"/>
      <c r="F31" s="147"/>
      <c r="G31" s="183"/>
      <c r="H31" s="147"/>
      <c r="I31" s="147"/>
    </row>
    <row r="32" spans="1:9">
      <c r="A32" s="147"/>
      <c r="B32" s="147"/>
      <c r="C32" s="147"/>
      <c r="D32" s="147"/>
      <c r="E32" s="147"/>
      <c r="F32" s="147"/>
      <c r="G32" s="183"/>
      <c r="H32" s="147"/>
      <c r="I32" s="147"/>
    </row>
    <row r="33" spans="1:9">
      <c r="A33" s="147"/>
      <c r="B33" s="147"/>
      <c r="C33" s="187" t="s">
        <v>33</v>
      </c>
      <c r="D33" s="147"/>
      <c r="E33" s="188" t="e">
        <f>'Pakiet 1 Drób, wieprzowina i wo'!G24+'Pakiet 1 warzywa i owoce'!G52+'Pakiet 2 Nabiał'!H17+'Pakiet 4 Pieczywo'!G18+#REF!+#REF!+'Pakiet 3 jaja'!G10</f>
        <v>#REF!</v>
      </c>
      <c r="F33" s="147"/>
      <c r="G33" s="183"/>
      <c r="H33" s="147"/>
      <c r="I33" s="147"/>
    </row>
    <row r="34" spans="1:9">
      <c r="B34" s="112"/>
      <c r="C34" s="112"/>
      <c r="D34" s="112"/>
      <c r="E34" s="112"/>
      <c r="F34" s="113"/>
      <c r="G34" s="114" t="s">
        <v>34</v>
      </c>
      <c r="H34" s="114" t="s">
        <v>35</v>
      </c>
      <c r="I34" s="112"/>
    </row>
    <row r="35" spans="1:9" ht="28">
      <c r="B35" s="112"/>
      <c r="C35" s="112"/>
      <c r="D35" s="112"/>
      <c r="E35" s="112"/>
      <c r="F35" s="113" t="s">
        <v>36</v>
      </c>
      <c r="G35" s="251" t="e">
        <f>E33</f>
        <v>#REF!</v>
      </c>
      <c r="H35" s="115" t="e">
        <f>G35*1.06</f>
        <v>#REF!</v>
      </c>
      <c r="I35" s="112"/>
    </row>
    <row r="36" spans="1:9">
      <c r="B36" s="112"/>
      <c r="C36" s="112"/>
      <c r="D36" s="112"/>
      <c r="E36" s="112"/>
      <c r="F36" s="113" t="s">
        <v>37</v>
      </c>
      <c r="G36" s="115">
        <v>334528.3</v>
      </c>
      <c r="H36" s="115">
        <v>354600</v>
      </c>
      <c r="I36" s="112"/>
    </row>
    <row r="37" spans="1:9" ht="42">
      <c r="B37" s="113" t="s">
        <v>38</v>
      </c>
      <c r="C37" s="113" t="s">
        <v>39</v>
      </c>
      <c r="D37" s="113" t="s">
        <v>40</v>
      </c>
      <c r="E37" s="113" t="s">
        <v>41</v>
      </c>
      <c r="F37" s="113" t="s">
        <v>42</v>
      </c>
      <c r="G37" s="116"/>
      <c r="H37" s="117"/>
      <c r="I37" s="118"/>
    </row>
    <row r="38" spans="1:9">
      <c r="B38" s="113"/>
      <c r="C38" s="115"/>
      <c r="D38" s="115"/>
      <c r="E38" s="115"/>
      <c r="F38" s="115"/>
      <c r="G38" s="115"/>
      <c r="H38" s="115"/>
      <c r="I38" s="112"/>
    </row>
    <row r="39" spans="1:9">
      <c r="B39" s="113"/>
      <c r="C39" s="113"/>
      <c r="D39" s="113"/>
      <c r="E39" s="113"/>
      <c r="F39" s="119"/>
      <c r="G39" s="119"/>
      <c r="H39" s="115"/>
      <c r="I39" s="112"/>
    </row>
  </sheetData>
  <mergeCells count="3">
    <mergeCell ref="A2:F2"/>
    <mergeCell ref="A3:F3"/>
    <mergeCell ref="A26:F26"/>
  </mergeCells>
  <phoneticPr fontId="0" type="noConversion"/>
  <conditionalFormatting sqref="E31">
    <cfRule type="cellIs" dxfId="3" priority="5" stopIfTrue="1" operator="lessThan">
      <formula>0</formula>
    </cfRule>
    <cfRule type="cellIs" dxfId="2" priority="6" stopIfTrue="1" operator="greaterThan">
      <formula>0</formula>
    </cfRule>
  </conditionalFormatting>
  <conditionalFormatting sqref="F24">
    <cfRule type="cellIs" dxfId="1" priority="3" stopIfTrue="1" operator="lessThan">
      <formula>0</formula>
    </cfRule>
    <cfRule type="cellIs" dxfId="0" priority="4" stopIfTrue="1" operator="greaterThan">
      <formula>0</formula>
    </cfRule>
  </conditionalFormatting>
  <pageMargins left="0.70000000000000007" right="0.70000000000000007" top="1.0456692913385826" bottom="1.0456692913385826" header="0.74999999999999989" footer="0.74999999999999989"/>
  <pageSetup paperSize="9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opLeftCell="A13" workbookViewId="0">
      <selection activeCell="C10" sqref="C10"/>
    </sheetView>
  </sheetViews>
  <sheetFormatPr defaultColWidth="8.6640625" defaultRowHeight="14"/>
  <cols>
    <col min="1" max="1" width="4.08203125" style="34" customWidth="1"/>
    <col min="2" max="2" width="42.08203125" style="34" customWidth="1"/>
    <col min="3" max="3" width="14.6640625" style="34" customWidth="1"/>
    <col min="4" max="4" width="11.33203125" style="34" customWidth="1"/>
    <col min="5" max="5" width="11.6640625" style="34" customWidth="1"/>
    <col min="6" max="6" width="15.1640625" style="34" customWidth="1"/>
    <col min="7" max="7" width="12.1640625" style="34" customWidth="1"/>
    <col min="8" max="254" width="6.08203125" style="34" customWidth="1"/>
    <col min="255" max="16384" width="8.6640625" style="34"/>
  </cols>
  <sheetData>
    <row r="1" spans="1:8">
      <c r="A1" s="32"/>
      <c r="B1" s="32"/>
      <c r="C1" s="6"/>
      <c r="D1" s="32"/>
      <c r="E1" s="32"/>
      <c r="F1" s="32"/>
      <c r="H1" s="35"/>
    </row>
    <row r="2" spans="1:8">
      <c r="A2" s="264" t="s">
        <v>0</v>
      </c>
      <c r="B2" s="264"/>
      <c r="C2" s="264"/>
      <c r="D2" s="264"/>
      <c r="E2" s="264"/>
      <c r="F2" s="264"/>
      <c r="G2" s="33"/>
      <c r="H2" s="32"/>
    </row>
    <row r="3" spans="1:8">
      <c r="A3" s="262" t="s">
        <v>43</v>
      </c>
      <c r="B3" s="262"/>
      <c r="C3" s="262"/>
      <c r="D3" s="262"/>
      <c r="E3" s="262"/>
      <c r="F3" s="262"/>
      <c r="G3" s="38"/>
      <c r="H3" s="7"/>
    </row>
    <row r="4" spans="1:8">
      <c r="A4" s="32"/>
      <c r="B4" s="32"/>
      <c r="C4" s="6"/>
      <c r="D4" s="32"/>
      <c r="E4" s="32"/>
      <c r="F4" s="32"/>
      <c r="G4" s="33"/>
      <c r="H4" s="32"/>
    </row>
    <row r="5" spans="1:8">
      <c r="A5" s="32"/>
      <c r="B5" s="8" t="s">
        <v>44</v>
      </c>
      <c r="C5" s="6"/>
      <c r="D5" s="32"/>
      <c r="E5" s="32"/>
      <c r="F5" s="32"/>
      <c r="G5" s="33"/>
      <c r="H5" s="32"/>
    </row>
    <row r="6" spans="1:8">
      <c r="A6" s="32"/>
      <c r="C6" s="9"/>
      <c r="D6" s="9"/>
      <c r="E6" s="9"/>
      <c r="F6" s="9"/>
      <c r="G6" s="33"/>
      <c r="H6" s="32"/>
    </row>
    <row r="7" spans="1:8" ht="105">
      <c r="A7" s="17" t="s">
        <v>3</v>
      </c>
      <c r="B7" s="18" t="s">
        <v>4</v>
      </c>
      <c r="C7" s="19" t="s">
        <v>45</v>
      </c>
      <c r="D7" s="19" t="s">
        <v>6</v>
      </c>
      <c r="E7" s="20" t="s">
        <v>7</v>
      </c>
      <c r="F7" s="66" t="s">
        <v>8</v>
      </c>
      <c r="G7" s="76" t="s">
        <v>9</v>
      </c>
    </row>
    <row r="8" spans="1:8" ht="77.5">
      <c r="A8" s="16">
        <v>1</v>
      </c>
      <c r="B8" s="15" t="s">
        <v>46</v>
      </c>
      <c r="C8" s="79">
        <v>200</v>
      </c>
      <c r="D8" s="80" t="s">
        <v>11</v>
      </c>
      <c r="E8" s="100">
        <v>16.989999999999998</v>
      </c>
      <c r="F8" s="101" t="s">
        <v>22</v>
      </c>
      <c r="G8" s="86">
        <f>C8*E8</f>
        <v>3397.9999999999995</v>
      </c>
    </row>
    <row r="9" spans="1:8" ht="46.5">
      <c r="A9" s="87">
        <v>2</v>
      </c>
      <c r="B9" s="82" t="s">
        <v>47</v>
      </c>
      <c r="C9" s="81">
        <v>50</v>
      </c>
      <c r="D9" s="25" t="s">
        <v>11</v>
      </c>
      <c r="E9" s="102">
        <v>23.22</v>
      </c>
      <c r="F9" s="103" t="s">
        <v>22</v>
      </c>
      <c r="G9" s="86">
        <f>C9*E9</f>
        <v>1161</v>
      </c>
    </row>
    <row r="10" spans="1:8" ht="155">
      <c r="A10" s="25">
        <v>3</v>
      </c>
      <c r="B10" s="75" t="s">
        <v>48</v>
      </c>
      <c r="C10" s="88">
        <v>70</v>
      </c>
      <c r="D10" s="25" t="s">
        <v>11</v>
      </c>
      <c r="E10" s="104">
        <v>17.05</v>
      </c>
      <c r="F10" s="101" t="s">
        <v>22</v>
      </c>
      <c r="G10" s="86">
        <f>C10*E10</f>
        <v>1193.5</v>
      </c>
    </row>
    <row r="11" spans="1:8" ht="31">
      <c r="A11" s="25">
        <v>4</v>
      </c>
      <c r="B11" s="83" t="s">
        <v>18</v>
      </c>
      <c r="C11" s="88">
        <v>24</v>
      </c>
      <c r="D11" s="25" t="s">
        <v>11</v>
      </c>
      <c r="E11" s="104">
        <v>28.45</v>
      </c>
      <c r="F11" s="103" t="s">
        <v>22</v>
      </c>
      <c r="G11" s="86">
        <f>C11*E11</f>
        <v>682.8</v>
      </c>
    </row>
    <row r="12" spans="1:8" ht="15.5">
      <c r="A12" s="89"/>
      <c r="B12" s="85"/>
      <c r="C12" s="85"/>
      <c r="D12" s="85"/>
      <c r="E12" s="85"/>
      <c r="F12" s="76" t="s">
        <v>30</v>
      </c>
      <c r="G12" s="77">
        <f>SUM(G8:G11)</f>
        <v>6435.3</v>
      </c>
    </row>
    <row r="13" spans="1:8">
      <c r="A13" s="42"/>
    </row>
    <row r="14" spans="1:8">
      <c r="A14" s="42"/>
    </row>
    <row r="15" spans="1:8">
      <c r="A15" s="42"/>
    </row>
    <row r="16" spans="1:8">
      <c r="A16" s="42"/>
    </row>
    <row r="17" spans="1:2">
      <c r="A17" s="42"/>
    </row>
    <row r="18" spans="1:2">
      <c r="A18" s="42"/>
    </row>
    <row r="19" spans="1:2" ht="15.5">
      <c r="B19" s="22"/>
    </row>
    <row r="20" spans="1:2" ht="15.5">
      <c r="A20" s="23"/>
      <c r="B20" s="22"/>
    </row>
    <row r="21" spans="1:2" ht="15.5">
      <c r="B21" s="22"/>
    </row>
  </sheetData>
  <mergeCells count="2">
    <mergeCell ref="A2:F2"/>
    <mergeCell ref="A3:F3"/>
  </mergeCells>
  <phoneticPr fontId="0" type="noConversion"/>
  <pageMargins left="0.70000000000000007" right="0.70000000000000007" top="0.70551181102362204" bottom="0.6555118110236221" header="0.40984251968503932" footer="0.35984251968503939"/>
  <pageSetup paperSize="9" fitToWidth="0" fitToHeight="0" pageOrder="overThenDown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topLeftCell="A13" workbookViewId="0">
      <selection activeCell="I10" sqref="I10"/>
    </sheetView>
  </sheetViews>
  <sheetFormatPr defaultColWidth="8.6640625" defaultRowHeight="14"/>
  <cols>
    <col min="1" max="1" width="4.1640625" style="34" customWidth="1"/>
    <col min="2" max="2" width="36.6640625" style="34" customWidth="1"/>
    <col min="3" max="3" width="14.83203125" style="34" customWidth="1"/>
    <col min="4" max="4" width="9.83203125" style="48" customWidth="1"/>
    <col min="5" max="5" width="15.5" style="34" customWidth="1"/>
    <col min="6" max="6" width="15.33203125" style="48" customWidth="1"/>
    <col min="7" max="7" width="12.08203125" style="34" customWidth="1"/>
    <col min="8" max="255" width="6.08203125" style="34" customWidth="1"/>
    <col min="256" max="16384" width="8.6640625" style="34"/>
  </cols>
  <sheetData>
    <row r="1" spans="1:13">
      <c r="A1" s="32"/>
      <c r="B1" s="32"/>
      <c r="C1" s="6"/>
      <c r="D1" s="43"/>
      <c r="E1" s="32"/>
      <c r="F1" s="43"/>
      <c r="G1" s="35"/>
      <c r="H1" s="44"/>
      <c r="I1" s="35"/>
      <c r="J1" s="44"/>
      <c r="K1" s="44"/>
      <c r="L1" s="44"/>
      <c r="M1" s="44"/>
    </row>
    <row r="2" spans="1:13">
      <c r="A2" s="264" t="s">
        <v>0</v>
      </c>
      <c r="B2" s="264"/>
      <c r="C2" s="264"/>
      <c r="D2" s="264"/>
      <c r="E2" s="264"/>
      <c r="F2" s="264"/>
      <c r="G2" s="36"/>
      <c r="H2" s="33"/>
      <c r="I2" s="32"/>
      <c r="J2" s="44"/>
      <c r="K2" s="44"/>
      <c r="L2" s="44"/>
      <c r="M2" s="44"/>
    </row>
    <row r="3" spans="1:13">
      <c r="A3" s="262" t="s">
        <v>49</v>
      </c>
      <c r="B3" s="262"/>
      <c r="C3" s="262"/>
      <c r="D3" s="262"/>
      <c r="E3" s="262"/>
      <c r="F3" s="262"/>
      <c r="G3" s="37"/>
      <c r="H3" s="38"/>
      <c r="I3" s="7"/>
      <c r="J3" s="7"/>
      <c r="K3" s="7"/>
      <c r="L3" s="7"/>
      <c r="M3" s="7"/>
    </row>
    <row r="4" spans="1:13">
      <c r="A4" s="32"/>
      <c r="B4" s="32"/>
      <c r="C4" s="6"/>
      <c r="D4" s="43"/>
      <c r="E4" s="32"/>
      <c r="F4" s="43"/>
      <c r="G4" s="36"/>
      <c r="H4" s="33"/>
      <c r="I4" s="32"/>
      <c r="J4" s="44"/>
      <c r="K4" s="44"/>
      <c r="L4" s="44"/>
      <c r="M4" s="44"/>
    </row>
    <row r="5" spans="1:13">
      <c r="A5" s="32"/>
      <c r="B5" s="8" t="s">
        <v>50</v>
      </c>
      <c r="C5" s="9"/>
      <c r="D5" s="31"/>
      <c r="E5" s="9"/>
      <c r="F5" s="31"/>
      <c r="G5" s="9"/>
      <c r="H5" s="33"/>
      <c r="I5" s="32"/>
      <c r="J5" s="44"/>
      <c r="K5" s="44"/>
      <c r="L5" s="44"/>
      <c r="M5" s="44"/>
    </row>
    <row r="6" spans="1:13">
      <c r="A6" s="39"/>
      <c r="B6" s="40"/>
      <c r="C6" s="39"/>
      <c r="D6" s="45"/>
      <c r="E6" s="39"/>
      <c r="F6" s="46"/>
      <c r="G6" s="41"/>
      <c r="H6" s="41"/>
      <c r="I6" s="39"/>
      <c r="J6" s="47"/>
      <c r="K6" s="47"/>
      <c r="L6" s="47"/>
      <c r="M6" s="39"/>
    </row>
    <row r="7" spans="1:13" ht="121" customHeight="1">
      <c r="A7" s="17" t="s">
        <v>3</v>
      </c>
      <c r="B7" s="18" t="s">
        <v>4</v>
      </c>
      <c r="C7" s="19" t="s">
        <v>45</v>
      </c>
      <c r="D7" s="19" t="s">
        <v>6</v>
      </c>
      <c r="E7" s="20" t="s">
        <v>7</v>
      </c>
      <c r="F7" s="66" t="s">
        <v>8</v>
      </c>
      <c r="G7" s="76" t="s">
        <v>9</v>
      </c>
      <c r="H7" s="90"/>
      <c r="I7" s="90"/>
      <c r="J7" s="90"/>
      <c r="K7" s="90"/>
    </row>
    <row r="8" spans="1:13" ht="39" customHeight="1">
      <c r="A8" s="16">
        <v>1</v>
      </c>
      <c r="B8" s="122" t="s">
        <v>51</v>
      </c>
      <c r="C8" s="79">
        <v>80</v>
      </c>
      <c r="D8" s="13" t="s">
        <v>11</v>
      </c>
      <c r="E8" s="105">
        <v>25.8</v>
      </c>
      <c r="F8" s="101" t="s">
        <v>22</v>
      </c>
      <c r="G8" s="106">
        <f>C8*E8</f>
        <v>2064</v>
      </c>
      <c r="H8" s="90"/>
      <c r="I8" s="90"/>
      <c r="J8" s="90"/>
      <c r="K8" s="90"/>
    </row>
    <row r="9" spans="1:13" ht="62">
      <c r="A9" s="16">
        <v>2</v>
      </c>
      <c r="B9" s="122" t="s">
        <v>52</v>
      </c>
      <c r="C9" s="79">
        <v>25</v>
      </c>
      <c r="D9" s="13" t="s">
        <v>11</v>
      </c>
      <c r="E9" s="105">
        <v>22.9</v>
      </c>
      <c r="F9" s="101" t="s">
        <v>22</v>
      </c>
      <c r="G9" s="106">
        <f t="shared" ref="G9:G14" si="0">C9*E9</f>
        <v>572.5</v>
      </c>
      <c r="H9" s="90"/>
      <c r="I9" s="90"/>
      <c r="J9" s="90"/>
      <c r="K9" s="90"/>
    </row>
    <row r="10" spans="1:13" ht="46.5">
      <c r="A10" s="16">
        <v>3</v>
      </c>
      <c r="B10" s="5" t="s">
        <v>53</v>
      </c>
      <c r="C10" s="79">
        <v>15</v>
      </c>
      <c r="D10" s="13" t="s">
        <v>11</v>
      </c>
      <c r="E10" s="105">
        <v>25.9</v>
      </c>
      <c r="F10" s="101" t="s">
        <v>22</v>
      </c>
      <c r="G10" s="106">
        <f t="shared" si="0"/>
        <v>388.5</v>
      </c>
      <c r="H10" s="90"/>
      <c r="I10" s="90"/>
      <c r="J10" s="90"/>
      <c r="K10" s="90"/>
    </row>
    <row r="11" spans="1:13" ht="62">
      <c r="A11" s="16">
        <v>4</v>
      </c>
      <c r="B11" s="84" t="s">
        <v>54</v>
      </c>
      <c r="C11" s="79">
        <v>40</v>
      </c>
      <c r="D11" s="13" t="s">
        <v>11</v>
      </c>
      <c r="E11" s="105">
        <v>23.9</v>
      </c>
      <c r="F11" s="101" t="s">
        <v>22</v>
      </c>
      <c r="G11" s="106">
        <f t="shared" si="0"/>
        <v>956</v>
      </c>
      <c r="H11" s="90"/>
      <c r="I11" s="90"/>
      <c r="J11" s="90"/>
      <c r="K11" s="90"/>
    </row>
    <row r="12" spans="1:13" ht="117" customHeight="1">
      <c r="A12" s="16">
        <v>5</v>
      </c>
      <c r="B12" s="84" t="s">
        <v>55</v>
      </c>
      <c r="C12" s="79">
        <v>40</v>
      </c>
      <c r="D12" s="13" t="s">
        <v>11</v>
      </c>
      <c r="E12" s="105">
        <v>29.5</v>
      </c>
      <c r="F12" s="101" t="s">
        <v>22</v>
      </c>
      <c r="G12" s="106">
        <f t="shared" si="0"/>
        <v>1180</v>
      </c>
      <c r="H12" s="90"/>
      <c r="I12" s="90"/>
      <c r="J12" s="90"/>
      <c r="K12" s="90"/>
    </row>
    <row r="13" spans="1:13" ht="48" customHeight="1">
      <c r="A13" s="16">
        <v>6</v>
      </c>
      <c r="B13" s="122" t="s">
        <v>56</v>
      </c>
      <c r="C13" s="79">
        <v>40</v>
      </c>
      <c r="D13" s="13" t="s">
        <v>11</v>
      </c>
      <c r="E13" s="105">
        <v>23.9</v>
      </c>
      <c r="F13" s="101" t="s">
        <v>22</v>
      </c>
      <c r="G13" s="106">
        <f t="shared" si="0"/>
        <v>956</v>
      </c>
      <c r="H13" s="90"/>
      <c r="I13" s="90"/>
      <c r="J13" s="90"/>
      <c r="K13" s="90"/>
    </row>
    <row r="14" spans="1:13" ht="62">
      <c r="A14" s="16">
        <v>7</v>
      </c>
      <c r="B14" s="15" t="s">
        <v>29</v>
      </c>
      <c r="C14" s="79">
        <v>40</v>
      </c>
      <c r="D14" s="13" t="s">
        <v>11</v>
      </c>
      <c r="E14" s="105">
        <v>25.8</v>
      </c>
      <c r="F14" s="101" t="s">
        <v>22</v>
      </c>
      <c r="G14" s="106">
        <f t="shared" si="0"/>
        <v>1032</v>
      </c>
      <c r="H14" s="90"/>
      <c r="I14" s="90"/>
      <c r="J14" s="90"/>
      <c r="K14" s="90"/>
    </row>
    <row r="15" spans="1:13" ht="15.5">
      <c r="A15" s="85"/>
      <c r="B15" s="85"/>
      <c r="C15" s="85"/>
      <c r="D15" s="85"/>
      <c r="E15" s="85"/>
      <c r="F15" s="76" t="s">
        <v>30</v>
      </c>
      <c r="G15" s="77">
        <f>SUM(G8:G14)</f>
        <v>7149</v>
      </c>
      <c r="H15" s="90"/>
      <c r="I15" s="90"/>
      <c r="J15" s="90"/>
      <c r="K15" s="90"/>
    </row>
    <row r="17" spans="2:7" ht="30" customHeight="1">
      <c r="B17" s="265" t="s">
        <v>31</v>
      </c>
      <c r="C17" s="265"/>
      <c r="D17" s="265"/>
      <c r="E17" s="265"/>
      <c r="F17" s="265"/>
      <c r="G17" s="265"/>
    </row>
  </sheetData>
  <mergeCells count="3">
    <mergeCell ref="A2:F2"/>
    <mergeCell ref="A3:F3"/>
    <mergeCell ref="B17:G17"/>
  </mergeCells>
  <phoneticPr fontId="0" type="noConversion"/>
  <pageMargins left="0.70826771653543308" right="0.70826771653543308" top="1.0437007874015749" bottom="1.0437007874015749" header="0.74803149606299213" footer="0.74803149606299213"/>
  <pageSetup paperSize="9" fitToWidth="0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5"/>
  <sheetViews>
    <sheetView topLeftCell="A6" workbookViewId="0">
      <selection activeCell="J6" sqref="J6"/>
    </sheetView>
  </sheetViews>
  <sheetFormatPr defaultColWidth="8.6640625" defaultRowHeight="14"/>
  <cols>
    <col min="1" max="1" width="5.5" style="34" customWidth="1"/>
    <col min="2" max="2" width="37.5" style="34" customWidth="1"/>
    <col min="3" max="3" width="15.83203125" style="34" customWidth="1"/>
    <col min="4" max="4" width="9.33203125" style="34" customWidth="1"/>
    <col min="5" max="5" width="12.08203125" style="34" customWidth="1"/>
    <col min="6" max="6" width="16.4140625" style="34" customWidth="1"/>
    <col min="7" max="7" width="16.4140625" style="65" customWidth="1"/>
    <col min="8" max="8" width="12.4140625" style="34" customWidth="1"/>
    <col min="9" max="254" width="6.08203125" style="34" customWidth="1"/>
    <col min="255" max="16384" width="8.6640625" style="34"/>
  </cols>
  <sheetData>
    <row r="1" spans="1:12">
      <c r="A1" s="32"/>
      <c r="B1" s="261" t="s">
        <v>157</v>
      </c>
      <c r="C1" s="6"/>
      <c r="D1" s="32"/>
      <c r="E1" s="32"/>
      <c r="F1" s="32"/>
      <c r="G1" s="67"/>
      <c r="H1" s="35"/>
      <c r="I1" s="44"/>
      <c r="J1" s="44"/>
      <c r="K1" s="44"/>
      <c r="L1" s="44"/>
    </row>
    <row r="2" spans="1:12">
      <c r="A2" s="264" t="s">
        <v>155</v>
      </c>
      <c r="B2" s="264"/>
      <c r="C2" s="264"/>
      <c r="D2" s="264"/>
      <c r="E2" s="264"/>
      <c r="F2" s="264"/>
      <c r="G2" s="62"/>
      <c r="H2" s="32"/>
      <c r="I2" s="44"/>
      <c r="J2" s="44"/>
      <c r="K2" s="44"/>
      <c r="L2" s="44"/>
    </row>
    <row r="3" spans="1:12">
      <c r="A3" s="262" t="s">
        <v>1</v>
      </c>
      <c r="B3" s="262"/>
      <c r="C3" s="262"/>
      <c r="D3" s="262"/>
      <c r="E3" s="262"/>
      <c r="F3" s="262"/>
      <c r="G3" s="68"/>
      <c r="H3" s="7"/>
      <c r="I3" s="7"/>
      <c r="J3" s="7"/>
      <c r="K3" s="7"/>
      <c r="L3" s="7"/>
    </row>
    <row r="4" spans="1:12">
      <c r="A4" s="32"/>
      <c r="B4" s="260" t="s">
        <v>152</v>
      </c>
      <c r="C4" s="6"/>
      <c r="D4" s="32"/>
      <c r="E4" s="32"/>
      <c r="F4" s="32"/>
      <c r="G4" s="62"/>
      <c r="H4" s="32"/>
      <c r="I4" s="44"/>
      <c r="J4" s="44"/>
      <c r="K4" s="44"/>
      <c r="L4" s="44"/>
    </row>
    <row r="5" spans="1:12">
      <c r="A5" s="32"/>
      <c r="B5" s="8" t="s">
        <v>148</v>
      </c>
      <c r="C5" s="9"/>
      <c r="D5" s="9"/>
      <c r="E5" s="9"/>
      <c r="F5" s="9"/>
      <c r="G5" s="62"/>
      <c r="H5" s="32"/>
      <c r="I5" s="44"/>
      <c r="J5" s="44"/>
      <c r="K5" s="44"/>
      <c r="L5" s="44"/>
    </row>
    <row r="6" spans="1:12" ht="102" customHeight="1">
      <c r="A6" s="39"/>
      <c r="B6" s="266" t="s">
        <v>58</v>
      </c>
      <c r="C6" s="266"/>
      <c r="D6" s="266"/>
      <c r="E6" s="266"/>
      <c r="F6" s="49"/>
      <c r="G6" s="64"/>
      <c r="H6" s="39"/>
      <c r="I6" s="47"/>
      <c r="J6" s="47"/>
      <c r="K6" s="47"/>
      <c r="L6" s="39"/>
    </row>
    <row r="7" spans="1:12" ht="90">
      <c r="A7" s="28" t="s">
        <v>3</v>
      </c>
      <c r="B7" s="29" t="s">
        <v>4</v>
      </c>
      <c r="C7" s="30" t="s">
        <v>45</v>
      </c>
      <c r="D7" s="30" t="s">
        <v>6</v>
      </c>
      <c r="E7" s="21" t="s">
        <v>7</v>
      </c>
      <c r="F7" s="257" t="s">
        <v>151</v>
      </c>
      <c r="G7" s="61" t="s">
        <v>8</v>
      </c>
      <c r="H7" s="77" t="s">
        <v>9</v>
      </c>
    </row>
    <row r="8" spans="1:12" ht="31">
      <c r="A8" s="25">
        <v>1</v>
      </c>
      <c r="B8" s="91" t="s">
        <v>59</v>
      </c>
      <c r="C8" s="197">
        <v>400</v>
      </c>
      <c r="D8" s="26" t="s">
        <v>11</v>
      </c>
      <c r="E8" s="199"/>
      <c r="F8" s="258">
        <f>(ROUND(E8*1.05,2))</f>
        <v>0</v>
      </c>
      <c r="G8" s="107" t="s">
        <v>22</v>
      </c>
      <c r="H8" s="86">
        <f t="shared" ref="H8:H16" si="0">C8*E8</f>
        <v>0</v>
      </c>
    </row>
    <row r="9" spans="1:12" ht="31">
      <c r="A9" s="25">
        <v>2</v>
      </c>
      <c r="B9" s="75" t="s">
        <v>60</v>
      </c>
      <c r="C9" s="197">
        <v>700</v>
      </c>
      <c r="D9" s="26" t="s">
        <v>11</v>
      </c>
      <c r="E9" s="199"/>
      <c r="F9" s="258">
        <f>(ROUND(E9*1.05,2))</f>
        <v>0</v>
      </c>
      <c r="G9" s="107" t="s">
        <v>22</v>
      </c>
      <c r="H9" s="86">
        <f t="shared" si="0"/>
        <v>0</v>
      </c>
    </row>
    <row r="10" spans="1:12" ht="31">
      <c r="A10" s="25">
        <v>3</v>
      </c>
      <c r="B10" s="91" t="s">
        <v>61</v>
      </c>
      <c r="C10" s="197">
        <v>500</v>
      </c>
      <c r="D10" s="26" t="s">
        <v>11</v>
      </c>
      <c r="E10" s="199"/>
      <c r="F10" s="258">
        <f t="shared" ref="F10:F51" si="1">(ROUND(E10*1.05,2))</f>
        <v>0</v>
      </c>
      <c r="G10" s="107" t="s">
        <v>22</v>
      </c>
      <c r="H10" s="86">
        <f t="shared" si="0"/>
        <v>0</v>
      </c>
    </row>
    <row r="11" spans="1:12" ht="31">
      <c r="A11" s="25">
        <v>4</v>
      </c>
      <c r="B11" s="75" t="s">
        <v>62</v>
      </c>
      <c r="C11" s="197">
        <v>300</v>
      </c>
      <c r="D11" s="26" t="s">
        <v>11</v>
      </c>
      <c r="E11" s="199"/>
      <c r="F11" s="258">
        <f t="shared" si="1"/>
        <v>0</v>
      </c>
      <c r="G11" s="107" t="s">
        <v>22</v>
      </c>
      <c r="H11" s="86">
        <f t="shared" si="0"/>
        <v>0</v>
      </c>
    </row>
    <row r="12" spans="1:12" ht="31">
      <c r="A12" s="25">
        <v>5</v>
      </c>
      <c r="B12" s="91" t="s">
        <v>63</v>
      </c>
      <c r="C12" s="197">
        <v>110</v>
      </c>
      <c r="D12" s="26" t="s">
        <v>11</v>
      </c>
      <c r="E12" s="199"/>
      <c r="F12" s="258">
        <f t="shared" si="1"/>
        <v>0</v>
      </c>
      <c r="G12" s="107" t="s">
        <v>22</v>
      </c>
      <c r="H12" s="86">
        <f t="shared" si="0"/>
        <v>0</v>
      </c>
    </row>
    <row r="13" spans="1:12" ht="46.5">
      <c r="A13" s="25">
        <v>6</v>
      </c>
      <c r="B13" s="75" t="s">
        <v>64</v>
      </c>
      <c r="C13" s="197">
        <v>70</v>
      </c>
      <c r="D13" s="26" t="s">
        <v>11</v>
      </c>
      <c r="E13" s="199"/>
      <c r="F13" s="258">
        <f t="shared" si="1"/>
        <v>0</v>
      </c>
      <c r="G13" s="107" t="s">
        <v>22</v>
      </c>
      <c r="H13" s="86">
        <f t="shared" si="0"/>
        <v>0</v>
      </c>
    </row>
    <row r="14" spans="1:12" ht="46.5">
      <c r="A14" s="25">
        <v>7</v>
      </c>
      <c r="B14" s="91" t="s">
        <v>65</v>
      </c>
      <c r="C14" s="197">
        <v>60</v>
      </c>
      <c r="D14" s="26" t="s">
        <v>11</v>
      </c>
      <c r="E14" s="199"/>
      <c r="F14" s="258">
        <f t="shared" si="1"/>
        <v>0</v>
      </c>
      <c r="G14" s="107" t="s">
        <v>22</v>
      </c>
      <c r="H14" s="86">
        <f t="shared" si="0"/>
        <v>0</v>
      </c>
    </row>
    <row r="15" spans="1:12" ht="46.5">
      <c r="A15" s="25">
        <v>8</v>
      </c>
      <c r="B15" s="75" t="s">
        <v>66</v>
      </c>
      <c r="C15" s="197">
        <v>250</v>
      </c>
      <c r="D15" s="26" t="s">
        <v>11</v>
      </c>
      <c r="E15" s="199"/>
      <c r="F15" s="258">
        <f t="shared" si="1"/>
        <v>0</v>
      </c>
      <c r="G15" s="107" t="s">
        <v>22</v>
      </c>
      <c r="H15" s="86">
        <f t="shared" si="0"/>
        <v>0</v>
      </c>
    </row>
    <row r="16" spans="1:12" ht="93">
      <c r="A16" s="25">
        <v>9</v>
      </c>
      <c r="B16" s="91" t="s">
        <v>67</v>
      </c>
      <c r="C16" s="197">
        <v>1750</v>
      </c>
      <c r="D16" s="92" t="s">
        <v>11</v>
      </c>
      <c r="E16" s="199"/>
      <c r="F16" s="258">
        <f t="shared" si="1"/>
        <v>0</v>
      </c>
      <c r="G16" s="107" t="s">
        <v>22</v>
      </c>
      <c r="H16" s="86">
        <f t="shared" si="0"/>
        <v>0</v>
      </c>
    </row>
    <row r="17" spans="1:8" ht="46.5">
      <c r="A17" s="25">
        <v>10</v>
      </c>
      <c r="B17" s="91" t="s">
        <v>68</v>
      </c>
      <c r="C17" s="197">
        <v>400</v>
      </c>
      <c r="D17" s="92" t="s">
        <v>11</v>
      </c>
      <c r="E17" s="199"/>
      <c r="F17" s="258">
        <f t="shared" si="1"/>
        <v>0</v>
      </c>
      <c r="G17" s="107" t="s">
        <v>22</v>
      </c>
      <c r="H17" s="86">
        <f t="shared" ref="H17:H51" si="2">C17*E17</f>
        <v>0</v>
      </c>
    </row>
    <row r="18" spans="1:8" ht="31">
      <c r="A18" s="25">
        <v>11</v>
      </c>
      <c r="B18" s="91" t="s">
        <v>69</v>
      </c>
      <c r="C18" s="197">
        <v>300</v>
      </c>
      <c r="D18" s="92" t="s">
        <v>11</v>
      </c>
      <c r="E18" s="199"/>
      <c r="F18" s="258">
        <f t="shared" si="1"/>
        <v>0</v>
      </c>
      <c r="G18" s="107" t="s">
        <v>22</v>
      </c>
      <c r="H18" s="86">
        <f t="shared" si="2"/>
        <v>0</v>
      </c>
    </row>
    <row r="19" spans="1:8" ht="31">
      <c r="A19" s="25">
        <v>12</v>
      </c>
      <c r="B19" s="91" t="s">
        <v>70</v>
      </c>
      <c r="C19" s="197">
        <v>100</v>
      </c>
      <c r="D19" s="92" t="s">
        <v>11</v>
      </c>
      <c r="E19" s="199"/>
      <c r="F19" s="258">
        <f t="shared" si="1"/>
        <v>0</v>
      </c>
      <c r="G19" s="107" t="s">
        <v>22</v>
      </c>
      <c r="H19" s="86">
        <f t="shared" si="2"/>
        <v>0</v>
      </c>
    </row>
    <row r="20" spans="1:8" ht="186">
      <c r="A20" s="25">
        <v>13</v>
      </c>
      <c r="B20" s="91" t="s">
        <v>71</v>
      </c>
      <c r="C20" s="197">
        <v>450</v>
      </c>
      <c r="D20" s="92" t="s">
        <v>11</v>
      </c>
      <c r="E20" s="199"/>
      <c r="F20" s="258">
        <f t="shared" si="1"/>
        <v>0</v>
      </c>
      <c r="G20" s="107" t="s">
        <v>22</v>
      </c>
      <c r="H20" s="86">
        <f t="shared" si="2"/>
        <v>0</v>
      </c>
    </row>
    <row r="21" spans="1:8" ht="31">
      <c r="A21" s="25">
        <v>14</v>
      </c>
      <c r="B21" s="91" t="s">
        <v>72</v>
      </c>
      <c r="C21" s="197">
        <v>250</v>
      </c>
      <c r="D21" s="92" t="s">
        <v>11</v>
      </c>
      <c r="E21" s="199"/>
      <c r="F21" s="258">
        <f t="shared" si="1"/>
        <v>0</v>
      </c>
      <c r="G21" s="107" t="s">
        <v>22</v>
      </c>
      <c r="H21" s="86">
        <f t="shared" si="2"/>
        <v>0</v>
      </c>
    </row>
    <row r="22" spans="1:8" ht="46.5">
      <c r="A22" s="25">
        <v>15</v>
      </c>
      <c r="B22" s="91" t="s">
        <v>73</v>
      </c>
      <c r="C22" s="197">
        <v>1200</v>
      </c>
      <c r="D22" s="92" t="s">
        <v>74</v>
      </c>
      <c r="E22" s="199"/>
      <c r="F22" s="258">
        <f t="shared" si="1"/>
        <v>0</v>
      </c>
      <c r="G22" s="107" t="s">
        <v>22</v>
      </c>
      <c r="H22" s="86">
        <f t="shared" si="2"/>
        <v>0</v>
      </c>
    </row>
    <row r="23" spans="1:8" ht="46.5">
      <c r="A23" s="25">
        <v>16</v>
      </c>
      <c r="B23" s="91" t="s">
        <v>75</v>
      </c>
      <c r="C23" s="197">
        <v>3200</v>
      </c>
      <c r="D23" s="92" t="s">
        <v>74</v>
      </c>
      <c r="E23" s="199"/>
      <c r="F23" s="258">
        <f t="shared" si="1"/>
        <v>0</v>
      </c>
      <c r="G23" s="107" t="s">
        <v>22</v>
      </c>
      <c r="H23" s="86">
        <f t="shared" si="2"/>
        <v>0</v>
      </c>
    </row>
    <row r="24" spans="1:8" ht="46.5">
      <c r="A24" s="25">
        <v>17</v>
      </c>
      <c r="B24" s="91" t="s">
        <v>76</v>
      </c>
      <c r="C24" s="197">
        <v>500</v>
      </c>
      <c r="D24" s="92" t="s">
        <v>11</v>
      </c>
      <c r="E24" s="199"/>
      <c r="F24" s="258">
        <f t="shared" si="1"/>
        <v>0</v>
      </c>
      <c r="G24" s="107" t="s">
        <v>22</v>
      </c>
      <c r="H24" s="86">
        <f t="shared" si="2"/>
        <v>0</v>
      </c>
    </row>
    <row r="25" spans="1:8" ht="41.25" customHeight="1">
      <c r="A25" s="25">
        <v>18</v>
      </c>
      <c r="B25" s="83" t="s">
        <v>77</v>
      </c>
      <c r="C25" s="197">
        <v>50</v>
      </c>
      <c r="D25" s="92" t="s">
        <v>11</v>
      </c>
      <c r="E25" s="199"/>
      <c r="F25" s="258">
        <f t="shared" si="1"/>
        <v>0</v>
      </c>
      <c r="G25" s="107" t="s">
        <v>22</v>
      </c>
      <c r="H25" s="86">
        <f t="shared" si="2"/>
        <v>0</v>
      </c>
    </row>
    <row r="26" spans="1:8" ht="77.5">
      <c r="A26" s="25">
        <v>19</v>
      </c>
      <c r="B26" s="83" t="s">
        <v>78</v>
      </c>
      <c r="C26" s="197">
        <v>650</v>
      </c>
      <c r="D26" s="92" t="s">
        <v>11</v>
      </c>
      <c r="E26" s="199"/>
      <c r="F26" s="258">
        <f t="shared" si="1"/>
        <v>0</v>
      </c>
      <c r="G26" s="107" t="s">
        <v>22</v>
      </c>
      <c r="H26" s="86">
        <f t="shared" si="2"/>
        <v>0</v>
      </c>
    </row>
    <row r="27" spans="1:8" ht="46.5">
      <c r="A27" s="25">
        <v>20</v>
      </c>
      <c r="B27" s="83" t="s">
        <v>79</v>
      </c>
      <c r="C27" s="197">
        <v>200</v>
      </c>
      <c r="D27" s="92" t="s">
        <v>11</v>
      </c>
      <c r="E27" s="199"/>
      <c r="F27" s="258">
        <f t="shared" si="1"/>
        <v>0</v>
      </c>
      <c r="G27" s="107" t="s">
        <v>22</v>
      </c>
      <c r="H27" s="86">
        <f t="shared" si="2"/>
        <v>0</v>
      </c>
    </row>
    <row r="28" spans="1:8" ht="147.75" customHeight="1">
      <c r="A28" s="25">
        <v>21</v>
      </c>
      <c r="B28" s="83" t="s">
        <v>80</v>
      </c>
      <c r="C28" s="197">
        <v>350</v>
      </c>
      <c r="D28" s="92" t="s">
        <v>11</v>
      </c>
      <c r="E28" s="199"/>
      <c r="F28" s="258">
        <f t="shared" si="1"/>
        <v>0</v>
      </c>
      <c r="G28" s="107" t="s">
        <v>22</v>
      </c>
      <c r="H28" s="86">
        <f t="shared" si="2"/>
        <v>0</v>
      </c>
    </row>
    <row r="29" spans="1:8" ht="31">
      <c r="A29" s="25">
        <v>22</v>
      </c>
      <c r="B29" s="83" t="s">
        <v>81</v>
      </c>
      <c r="C29" s="197">
        <v>250</v>
      </c>
      <c r="D29" s="92" t="s">
        <v>11</v>
      </c>
      <c r="E29" s="199"/>
      <c r="F29" s="258">
        <f t="shared" si="1"/>
        <v>0</v>
      </c>
      <c r="G29" s="107" t="s">
        <v>22</v>
      </c>
      <c r="H29" s="86">
        <f t="shared" si="2"/>
        <v>0</v>
      </c>
    </row>
    <row r="30" spans="1:8" ht="46.5">
      <c r="A30" s="25">
        <v>23</v>
      </c>
      <c r="B30" s="83" t="s">
        <v>82</v>
      </c>
      <c r="C30" s="197">
        <v>250</v>
      </c>
      <c r="D30" s="92" t="s">
        <v>11</v>
      </c>
      <c r="E30" s="199"/>
      <c r="F30" s="258">
        <f t="shared" si="1"/>
        <v>0</v>
      </c>
      <c r="G30" s="107" t="s">
        <v>22</v>
      </c>
      <c r="H30" s="86">
        <f t="shared" si="2"/>
        <v>0</v>
      </c>
    </row>
    <row r="31" spans="1:8" ht="31">
      <c r="A31" s="25">
        <v>24</v>
      </c>
      <c r="B31" s="83" t="s">
        <v>83</v>
      </c>
      <c r="C31" s="197">
        <v>100</v>
      </c>
      <c r="D31" s="92" t="s">
        <v>11</v>
      </c>
      <c r="E31" s="199"/>
      <c r="F31" s="258">
        <f t="shared" si="1"/>
        <v>0</v>
      </c>
      <c r="G31" s="107" t="s">
        <v>22</v>
      </c>
      <c r="H31" s="86">
        <f t="shared" si="2"/>
        <v>0</v>
      </c>
    </row>
    <row r="32" spans="1:8" ht="46.5">
      <c r="A32" s="25">
        <v>25</v>
      </c>
      <c r="B32" s="83" t="s">
        <v>84</v>
      </c>
      <c r="C32" s="197">
        <v>30</v>
      </c>
      <c r="D32" s="92" t="s">
        <v>11</v>
      </c>
      <c r="E32" s="199"/>
      <c r="F32" s="258">
        <f t="shared" si="1"/>
        <v>0</v>
      </c>
      <c r="G32" s="107" t="s">
        <v>22</v>
      </c>
      <c r="H32" s="86">
        <f t="shared" si="2"/>
        <v>0</v>
      </c>
    </row>
    <row r="33" spans="1:8" ht="46.5">
      <c r="A33" s="25">
        <v>26</v>
      </c>
      <c r="B33" s="83" t="s">
        <v>85</v>
      </c>
      <c r="C33" s="197">
        <v>300</v>
      </c>
      <c r="D33" s="92" t="s">
        <v>11</v>
      </c>
      <c r="E33" s="199"/>
      <c r="F33" s="258">
        <f t="shared" si="1"/>
        <v>0</v>
      </c>
      <c r="G33" s="107" t="s">
        <v>22</v>
      </c>
      <c r="H33" s="86">
        <f t="shared" si="2"/>
        <v>0</v>
      </c>
    </row>
    <row r="34" spans="1:8" ht="31">
      <c r="A34" s="25">
        <v>27</v>
      </c>
      <c r="B34" s="83" t="s">
        <v>86</v>
      </c>
      <c r="C34" s="197">
        <v>300</v>
      </c>
      <c r="D34" s="92" t="s">
        <v>11</v>
      </c>
      <c r="E34" s="199"/>
      <c r="F34" s="258">
        <f t="shared" si="1"/>
        <v>0</v>
      </c>
      <c r="G34" s="107" t="s">
        <v>22</v>
      </c>
      <c r="H34" s="86">
        <f t="shared" si="2"/>
        <v>0</v>
      </c>
    </row>
    <row r="35" spans="1:8" ht="31">
      <c r="A35" s="25">
        <v>28</v>
      </c>
      <c r="B35" s="83" t="s">
        <v>87</v>
      </c>
      <c r="C35" s="197">
        <v>100</v>
      </c>
      <c r="D35" s="92" t="s">
        <v>74</v>
      </c>
      <c r="E35" s="199"/>
      <c r="F35" s="258">
        <f t="shared" si="1"/>
        <v>0</v>
      </c>
      <c r="G35" s="107" t="s">
        <v>22</v>
      </c>
      <c r="H35" s="86">
        <f t="shared" si="2"/>
        <v>0</v>
      </c>
    </row>
    <row r="36" spans="1:8" ht="46.5">
      <c r="A36" s="25">
        <v>29</v>
      </c>
      <c r="B36" s="83" t="s">
        <v>88</v>
      </c>
      <c r="C36" s="197">
        <v>500</v>
      </c>
      <c r="D36" s="92" t="s">
        <v>89</v>
      </c>
      <c r="E36" s="199"/>
      <c r="F36" s="258">
        <f t="shared" si="1"/>
        <v>0</v>
      </c>
      <c r="G36" s="107" t="s">
        <v>22</v>
      </c>
      <c r="H36" s="86">
        <f t="shared" si="2"/>
        <v>0</v>
      </c>
    </row>
    <row r="37" spans="1:8" ht="46.5">
      <c r="A37" s="25">
        <v>30</v>
      </c>
      <c r="B37" s="83" t="s">
        <v>90</v>
      </c>
      <c r="C37" s="197">
        <v>200</v>
      </c>
      <c r="D37" s="92" t="s">
        <v>74</v>
      </c>
      <c r="E37" s="199"/>
      <c r="F37" s="258">
        <f t="shared" si="1"/>
        <v>0</v>
      </c>
      <c r="G37" s="107" t="s">
        <v>22</v>
      </c>
      <c r="H37" s="86">
        <f t="shared" si="2"/>
        <v>0</v>
      </c>
    </row>
    <row r="38" spans="1:8" ht="31">
      <c r="A38" s="25">
        <v>31</v>
      </c>
      <c r="B38" s="83" t="s">
        <v>91</v>
      </c>
      <c r="C38" s="197">
        <v>300</v>
      </c>
      <c r="D38" s="92" t="s">
        <v>74</v>
      </c>
      <c r="E38" s="199"/>
      <c r="F38" s="258">
        <f t="shared" si="1"/>
        <v>0</v>
      </c>
      <c r="G38" s="107" t="s">
        <v>22</v>
      </c>
      <c r="H38" s="86">
        <f t="shared" si="2"/>
        <v>0</v>
      </c>
    </row>
    <row r="39" spans="1:8" ht="31">
      <c r="A39" s="25">
        <v>32</v>
      </c>
      <c r="B39" s="83" t="s">
        <v>92</v>
      </c>
      <c r="C39" s="197">
        <v>150</v>
      </c>
      <c r="D39" s="92" t="s">
        <v>11</v>
      </c>
      <c r="E39" s="199"/>
      <c r="F39" s="258">
        <f t="shared" si="1"/>
        <v>0</v>
      </c>
      <c r="G39" s="107" t="s">
        <v>22</v>
      </c>
      <c r="H39" s="86">
        <f t="shared" si="2"/>
        <v>0</v>
      </c>
    </row>
    <row r="40" spans="1:8" ht="46.5">
      <c r="A40" s="25">
        <v>33</v>
      </c>
      <c r="B40" s="83" t="s">
        <v>93</v>
      </c>
      <c r="C40" s="197">
        <v>1000</v>
      </c>
      <c r="D40" s="92" t="s">
        <v>74</v>
      </c>
      <c r="E40" s="199"/>
      <c r="F40" s="258">
        <f t="shared" si="1"/>
        <v>0</v>
      </c>
      <c r="G40" s="107" t="s">
        <v>22</v>
      </c>
      <c r="H40" s="86">
        <f t="shared" si="2"/>
        <v>0</v>
      </c>
    </row>
    <row r="41" spans="1:8" ht="93">
      <c r="A41" s="25">
        <v>34</v>
      </c>
      <c r="B41" s="83" t="s">
        <v>94</v>
      </c>
      <c r="C41" s="197">
        <v>200</v>
      </c>
      <c r="D41" s="92" t="s">
        <v>11</v>
      </c>
      <c r="E41" s="199"/>
      <c r="F41" s="258">
        <f t="shared" si="1"/>
        <v>0</v>
      </c>
      <c r="G41" s="107" t="s">
        <v>22</v>
      </c>
      <c r="H41" s="86">
        <f t="shared" si="2"/>
        <v>0</v>
      </c>
    </row>
    <row r="42" spans="1:8" ht="46.5">
      <c r="A42" s="25">
        <v>35</v>
      </c>
      <c r="B42" s="83" t="s">
        <v>95</v>
      </c>
      <c r="C42" s="197">
        <v>300</v>
      </c>
      <c r="D42" s="92" t="s">
        <v>11</v>
      </c>
      <c r="E42" s="199"/>
      <c r="F42" s="258">
        <f t="shared" si="1"/>
        <v>0</v>
      </c>
      <c r="G42" s="107" t="s">
        <v>22</v>
      </c>
      <c r="H42" s="86">
        <f t="shared" si="2"/>
        <v>0</v>
      </c>
    </row>
    <row r="43" spans="1:8" ht="46.5">
      <c r="A43" s="25">
        <v>36</v>
      </c>
      <c r="B43" s="83" t="s">
        <v>96</v>
      </c>
      <c r="C43" s="197">
        <v>250</v>
      </c>
      <c r="D43" s="92" t="s">
        <v>11</v>
      </c>
      <c r="E43" s="199"/>
      <c r="F43" s="258">
        <f t="shared" si="1"/>
        <v>0</v>
      </c>
      <c r="G43" s="107" t="s">
        <v>22</v>
      </c>
      <c r="H43" s="86">
        <f t="shared" si="2"/>
        <v>0</v>
      </c>
    </row>
    <row r="44" spans="1:8" ht="50.15" customHeight="1">
      <c r="A44" s="25">
        <v>37</v>
      </c>
      <c r="B44" s="83" t="s">
        <v>97</v>
      </c>
      <c r="C44" s="197">
        <v>30</v>
      </c>
      <c r="D44" s="92" t="s">
        <v>11</v>
      </c>
      <c r="E44" s="199"/>
      <c r="F44" s="258">
        <f t="shared" si="1"/>
        <v>0</v>
      </c>
      <c r="G44" s="107" t="s">
        <v>22</v>
      </c>
      <c r="H44" s="86">
        <f t="shared" si="2"/>
        <v>0</v>
      </c>
    </row>
    <row r="45" spans="1:8" ht="31">
      <c r="A45" s="25">
        <v>38</v>
      </c>
      <c r="B45" s="83" t="s">
        <v>131</v>
      </c>
      <c r="C45" s="198">
        <v>7500</v>
      </c>
      <c r="D45" s="92" t="s">
        <v>11</v>
      </c>
      <c r="E45" s="256"/>
      <c r="F45" s="258">
        <f t="shared" si="1"/>
        <v>0</v>
      </c>
      <c r="G45" s="107" t="s">
        <v>22</v>
      </c>
      <c r="H45" s="86">
        <f t="shared" si="2"/>
        <v>0</v>
      </c>
    </row>
    <row r="46" spans="1:8" ht="31">
      <c r="A46" s="25">
        <v>39</v>
      </c>
      <c r="B46" s="250" t="s">
        <v>133</v>
      </c>
      <c r="C46" s="198">
        <v>60</v>
      </c>
      <c r="D46" s="197" t="s">
        <v>74</v>
      </c>
      <c r="E46" s="256"/>
      <c r="F46" s="258">
        <f t="shared" si="1"/>
        <v>0</v>
      </c>
      <c r="G46" s="107" t="s">
        <v>22</v>
      </c>
      <c r="H46" s="86">
        <f t="shared" si="2"/>
        <v>0</v>
      </c>
    </row>
    <row r="47" spans="1:8" ht="46.5">
      <c r="A47" s="25">
        <v>40</v>
      </c>
      <c r="B47" s="250" t="s">
        <v>143</v>
      </c>
      <c r="C47" s="198">
        <v>400</v>
      </c>
      <c r="D47" s="197" t="s">
        <v>74</v>
      </c>
      <c r="E47" s="256"/>
      <c r="F47" s="258">
        <f t="shared" si="1"/>
        <v>0</v>
      </c>
      <c r="G47" s="107" t="s">
        <v>22</v>
      </c>
      <c r="H47" s="86">
        <f t="shared" si="2"/>
        <v>0</v>
      </c>
    </row>
    <row r="48" spans="1:8" ht="46.5">
      <c r="A48" s="25">
        <v>41</v>
      </c>
      <c r="B48" s="250" t="s">
        <v>144</v>
      </c>
      <c r="C48" s="198">
        <v>1800</v>
      </c>
      <c r="D48" s="197" t="s">
        <v>74</v>
      </c>
      <c r="E48" s="256"/>
      <c r="F48" s="258">
        <f t="shared" si="1"/>
        <v>0</v>
      </c>
      <c r="G48" s="107" t="s">
        <v>22</v>
      </c>
      <c r="H48" s="86">
        <f t="shared" si="2"/>
        <v>0</v>
      </c>
    </row>
    <row r="49" spans="1:9" ht="46.5">
      <c r="A49" s="25">
        <v>42</v>
      </c>
      <c r="B49" s="250" t="s">
        <v>145</v>
      </c>
      <c r="C49" s="198">
        <v>150</v>
      </c>
      <c r="D49" s="197" t="s">
        <v>74</v>
      </c>
      <c r="E49" s="256"/>
      <c r="F49" s="258">
        <f t="shared" si="1"/>
        <v>0</v>
      </c>
      <c r="G49" s="107" t="s">
        <v>22</v>
      </c>
      <c r="H49" s="86">
        <f t="shared" si="2"/>
        <v>0</v>
      </c>
    </row>
    <row r="50" spans="1:9" ht="31">
      <c r="A50" s="25">
        <v>43</v>
      </c>
      <c r="B50" s="250" t="s">
        <v>134</v>
      </c>
      <c r="C50" s="198">
        <v>200</v>
      </c>
      <c r="D50" s="197" t="s">
        <v>74</v>
      </c>
      <c r="E50" s="256"/>
      <c r="F50" s="258">
        <f t="shared" si="1"/>
        <v>0</v>
      </c>
      <c r="G50" s="107" t="s">
        <v>22</v>
      </c>
      <c r="H50" s="86">
        <f t="shared" si="2"/>
        <v>0</v>
      </c>
    </row>
    <row r="51" spans="1:9" ht="31">
      <c r="A51" s="25">
        <v>44</v>
      </c>
      <c r="B51" s="250" t="s">
        <v>135</v>
      </c>
      <c r="C51" s="198">
        <v>100</v>
      </c>
      <c r="D51" s="197" t="s">
        <v>74</v>
      </c>
      <c r="E51" s="256"/>
      <c r="F51" s="258">
        <f t="shared" si="1"/>
        <v>0</v>
      </c>
      <c r="G51" s="107" t="s">
        <v>22</v>
      </c>
      <c r="H51" s="86">
        <f t="shared" si="2"/>
        <v>0</v>
      </c>
    </row>
    <row r="52" spans="1:9">
      <c r="F52" s="128" t="s">
        <v>9</v>
      </c>
      <c r="G52" s="129"/>
      <c r="H52" s="129">
        <f>SUM(H8:H51)</f>
        <v>0</v>
      </c>
    </row>
    <row r="54" spans="1:9">
      <c r="B54" s="267" t="s">
        <v>153</v>
      </c>
      <c r="C54" s="267"/>
      <c r="D54" s="267"/>
      <c r="E54" s="267"/>
      <c r="F54" s="267"/>
      <c r="G54" s="267"/>
      <c r="H54" s="267"/>
      <c r="I54" s="267"/>
    </row>
    <row r="55" spans="1:9">
      <c r="B55" s="267"/>
      <c r="C55" s="267"/>
      <c r="D55" s="267"/>
      <c r="E55" s="267"/>
      <c r="F55" s="267"/>
      <c r="G55" s="267"/>
      <c r="H55" s="267"/>
      <c r="I55" s="267"/>
    </row>
  </sheetData>
  <mergeCells count="4">
    <mergeCell ref="B6:E6"/>
    <mergeCell ref="A2:F2"/>
    <mergeCell ref="A3:F3"/>
    <mergeCell ref="B54:I55"/>
  </mergeCells>
  <phoneticPr fontId="0" type="noConversion"/>
  <pageMargins left="0.70826771653543308" right="0.70826771653543308" top="1.0437007874015749" bottom="1.0437007874015749" header="0.74803149606299213" footer="0.74803149606299213"/>
  <pageSetup paperSize="9" fitToWidth="0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90"/>
  <sheetViews>
    <sheetView topLeftCell="A7" zoomScaleNormal="100" workbookViewId="0">
      <selection activeCell="B15" sqref="B15"/>
    </sheetView>
  </sheetViews>
  <sheetFormatPr defaultColWidth="8.6640625" defaultRowHeight="14"/>
  <cols>
    <col min="1" max="1" width="7.33203125" style="50" customWidth="1"/>
    <col min="2" max="2" width="29.33203125" style="50" customWidth="1"/>
    <col min="3" max="3" width="14.83203125" style="50" customWidth="1"/>
    <col min="4" max="4" width="10.33203125" style="50" customWidth="1"/>
    <col min="5" max="5" width="14.83203125" style="70" customWidth="1"/>
    <col min="6" max="6" width="14.83203125" style="50" customWidth="1"/>
    <col min="7" max="7" width="14.83203125" style="70" customWidth="1"/>
    <col min="8" max="8" width="12.4140625" style="50" customWidth="1"/>
    <col min="9" max="255" width="6.08203125" style="50" customWidth="1"/>
    <col min="256" max="16384" width="8.6640625" style="34"/>
  </cols>
  <sheetData>
    <row r="1" spans="1:255">
      <c r="B1" s="261" t="s">
        <v>157</v>
      </c>
    </row>
    <row r="2" spans="1:255">
      <c r="A2" s="268" t="s">
        <v>156</v>
      </c>
      <c r="B2" s="268"/>
      <c r="C2" s="268"/>
      <c r="D2" s="268"/>
      <c r="E2" s="268"/>
      <c r="F2" s="268"/>
      <c r="H2" s="51"/>
      <c r="I2" s="52"/>
    </row>
    <row r="3" spans="1:255">
      <c r="A3" s="268" t="s">
        <v>43</v>
      </c>
      <c r="B3" s="268"/>
      <c r="C3" s="268"/>
      <c r="D3" s="268"/>
      <c r="E3" s="268"/>
      <c r="F3" s="268"/>
      <c r="G3" s="71"/>
      <c r="H3" s="53"/>
      <c r="I3" s="2"/>
    </row>
    <row r="4" spans="1:255">
      <c r="A4" s="52"/>
      <c r="B4" s="260" t="s">
        <v>152</v>
      </c>
      <c r="C4" s="1"/>
      <c r="D4" s="52"/>
      <c r="E4" s="72"/>
      <c r="F4" s="52"/>
      <c r="G4" s="72"/>
      <c r="H4" s="51"/>
      <c r="I4" s="52"/>
    </row>
    <row r="5" spans="1:255">
      <c r="A5" s="52"/>
      <c r="B5" s="3" t="s">
        <v>149</v>
      </c>
      <c r="C5" s="4"/>
      <c r="D5" s="4"/>
      <c r="E5" s="73"/>
      <c r="F5" s="4"/>
      <c r="G5" s="73"/>
      <c r="H5" s="51"/>
      <c r="I5" s="52"/>
    </row>
    <row r="6" spans="1:255" ht="30" customHeight="1">
      <c r="A6" s="52"/>
      <c r="B6" s="269" t="s">
        <v>154</v>
      </c>
      <c r="C6" s="269"/>
      <c r="D6" s="269"/>
      <c r="E6" s="269"/>
      <c r="F6" s="269"/>
      <c r="G6" s="269"/>
      <c r="H6" s="269"/>
      <c r="I6" s="269"/>
    </row>
    <row r="7" spans="1:255" ht="105">
      <c r="A7" s="10" t="s">
        <v>3</v>
      </c>
      <c r="B7" s="11" t="s">
        <v>4</v>
      </c>
      <c r="C7" s="12" t="s">
        <v>45</v>
      </c>
      <c r="D7" s="12" t="s">
        <v>6</v>
      </c>
      <c r="E7" s="108" t="s">
        <v>98</v>
      </c>
      <c r="F7" s="257" t="s">
        <v>151</v>
      </c>
      <c r="G7" s="69" t="s">
        <v>8</v>
      </c>
      <c r="H7" s="93" t="s">
        <v>9</v>
      </c>
      <c r="IU7" s="34"/>
    </row>
    <row r="8" spans="1:255" ht="46.5">
      <c r="A8" s="14">
        <v>1</v>
      </c>
      <c r="B8" s="200" t="s">
        <v>99</v>
      </c>
      <c r="C8" s="27">
        <v>500</v>
      </c>
      <c r="D8" s="155" t="s">
        <v>100</v>
      </c>
      <c r="E8" s="203"/>
      <c r="F8" s="258">
        <f>(ROUND(E8*1.05,2))</f>
        <v>0</v>
      </c>
      <c r="G8" s="201" t="s">
        <v>141</v>
      </c>
      <c r="H8" s="94">
        <f>C8*E8</f>
        <v>0</v>
      </c>
      <c r="IU8" s="34"/>
    </row>
    <row r="9" spans="1:255" ht="93">
      <c r="A9" s="14">
        <v>2</v>
      </c>
      <c r="B9" s="177" t="s">
        <v>101</v>
      </c>
      <c r="C9" s="27">
        <v>4500</v>
      </c>
      <c r="D9" s="155" t="s">
        <v>74</v>
      </c>
      <c r="E9" s="203"/>
      <c r="F9" s="258">
        <f>(ROUND(E9*1.05,2))</f>
        <v>0</v>
      </c>
      <c r="G9" s="202" t="s">
        <v>102</v>
      </c>
      <c r="H9" s="94">
        <f t="shared" ref="H9:H16" si="0">C9*E9</f>
        <v>0</v>
      </c>
      <c r="I9" s="98"/>
      <c r="IU9" s="34"/>
    </row>
    <row r="10" spans="1:255" ht="77.5">
      <c r="A10" s="14">
        <v>3</v>
      </c>
      <c r="B10" s="200" t="s">
        <v>103</v>
      </c>
      <c r="C10" s="27">
        <v>50</v>
      </c>
      <c r="D10" s="155" t="s">
        <v>74</v>
      </c>
      <c r="E10" s="203"/>
      <c r="F10" s="258">
        <f t="shared" ref="F10:F16" si="1">(ROUND(E10*1.05,2))</f>
        <v>0</v>
      </c>
      <c r="G10" s="202" t="s">
        <v>104</v>
      </c>
      <c r="H10" s="94">
        <f t="shared" si="0"/>
        <v>0</v>
      </c>
      <c r="IU10" s="34"/>
    </row>
    <row r="11" spans="1:255" ht="15.5">
      <c r="A11" s="14">
        <v>4</v>
      </c>
      <c r="B11" s="177" t="s">
        <v>158</v>
      </c>
      <c r="C11" s="27">
        <v>24</v>
      </c>
      <c r="D11" s="155" t="s">
        <v>74</v>
      </c>
      <c r="E11" s="203"/>
      <c r="F11" s="258">
        <f t="shared" si="1"/>
        <v>0</v>
      </c>
      <c r="G11" s="202" t="s">
        <v>104</v>
      </c>
      <c r="H11" s="94">
        <f t="shared" si="0"/>
        <v>0</v>
      </c>
      <c r="IU11" s="34"/>
    </row>
    <row r="12" spans="1:255" ht="62">
      <c r="A12" s="14">
        <v>5</v>
      </c>
      <c r="B12" s="177" t="s">
        <v>146</v>
      </c>
      <c r="C12" s="27">
        <v>700</v>
      </c>
      <c r="D12" s="155" t="s">
        <v>74</v>
      </c>
      <c r="E12" s="203"/>
      <c r="F12" s="258">
        <f t="shared" si="1"/>
        <v>0</v>
      </c>
      <c r="G12" s="202" t="s">
        <v>104</v>
      </c>
      <c r="H12" s="94">
        <f t="shared" si="0"/>
        <v>0</v>
      </c>
      <c r="IU12" s="34"/>
    </row>
    <row r="13" spans="1:255" ht="71.150000000000006" customHeight="1">
      <c r="A13" s="14">
        <v>6</v>
      </c>
      <c r="B13" s="200" t="s">
        <v>105</v>
      </c>
      <c r="C13" s="27">
        <v>700</v>
      </c>
      <c r="D13" s="155" t="s">
        <v>74</v>
      </c>
      <c r="E13" s="203"/>
      <c r="F13" s="258">
        <f t="shared" si="1"/>
        <v>0</v>
      </c>
      <c r="G13" s="202" t="s">
        <v>104</v>
      </c>
      <c r="H13" s="94">
        <f t="shared" si="0"/>
        <v>0</v>
      </c>
      <c r="IU13" s="34"/>
    </row>
    <row r="14" spans="1:255" ht="108.5">
      <c r="A14" s="14">
        <v>7</v>
      </c>
      <c r="B14" s="200" t="s">
        <v>106</v>
      </c>
      <c r="C14" s="27">
        <v>450</v>
      </c>
      <c r="D14" s="155" t="s">
        <v>11</v>
      </c>
      <c r="E14" s="203"/>
      <c r="F14" s="258">
        <f t="shared" si="1"/>
        <v>0</v>
      </c>
      <c r="G14" s="202" t="s">
        <v>104</v>
      </c>
      <c r="H14" s="94">
        <f t="shared" si="0"/>
        <v>0</v>
      </c>
      <c r="IU14" s="34"/>
    </row>
    <row r="15" spans="1:255" ht="93">
      <c r="A15" s="14">
        <v>8</v>
      </c>
      <c r="B15" s="239" t="s">
        <v>107</v>
      </c>
      <c r="C15" s="195">
        <v>200</v>
      </c>
      <c r="D15" s="160" t="s">
        <v>11</v>
      </c>
      <c r="E15" s="238"/>
      <c r="F15" s="258">
        <f t="shared" si="1"/>
        <v>0</v>
      </c>
      <c r="G15" s="202" t="s">
        <v>104</v>
      </c>
      <c r="H15" s="94">
        <f t="shared" si="0"/>
        <v>0</v>
      </c>
      <c r="IU15" s="34"/>
    </row>
    <row r="16" spans="1:255" ht="46.5">
      <c r="A16" s="14">
        <v>9</v>
      </c>
      <c r="B16" s="247" t="s">
        <v>159</v>
      </c>
      <c r="C16" s="196">
        <v>9500</v>
      </c>
      <c r="D16" s="244" t="s">
        <v>100</v>
      </c>
      <c r="E16" s="240"/>
      <c r="F16" s="258">
        <f t="shared" si="1"/>
        <v>0</v>
      </c>
      <c r="G16" s="248" t="s">
        <v>12</v>
      </c>
      <c r="H16" s="249">
        <f t="shared" si="0"/>
        <v>0</v>
      </c>
      <c r="IU16" s="34"/>
    </row>
    <row r="17" spans="1:256" ht="15.5">
      <c r="A17" s="95"/>
      <c r="B17" s="96"/>
      <c r="C17" s="95"/>
      <c r="D17" s="95"/>
      <c r="E17" s="109"/>
      <c r="F17" s="259"/>
      <c r="G17" s="97" t="s">
        <v>30</v>
      </c>
      <c r="H17" s="93">
        <f>SUM(H8:H16)</f>
        <v>0</v>
      </c>
      <c r="IV17" s="50"/>
    </row>
    <row r="18" spans="1:256">
      <c r="B18" s="54"/>
      <c r="F18" s="259"/>
      <c r="G18" s="50"/>
      <c r="H18" s="70"/>
      <c r="IV18" s="50"/>
    </row>
    <row r="19" spans="1:256" ht="65.25" customHeight="1">
      <c r="B19" s="267" t="s">
        <v>153</v>
      </c>
      <c r="C19" s="267"/>
      <c r="D19" s="267"/>
      <c r="E19" s="267"/>
      <c r="F19" s="267"/>
      <c r="G19" s="267"/>
      <c r="H19" s="267"/>
      <c r="I19" s="267"/>
      <c r="IV19" s="50"/>
    </row>
    <row r="20" spans="1:256">
      <c r="B20" s="267"/>
      <c r="C20" s="267"/>
      <c r="D20" s="267"/>
      <c r="E20" s="267"/>
      <c r="F20" s="267"/>
      <c r="G20" s="267"/>
      <c r="H20" s="267"/>
      <c r="I20" s="267"/>
      <c r="IV20" s="50"/>
    </row>
    <row r="21" spans="1:256">
      <c r="B21" s="54"/>
      <c r="F21" s="259"/>
      <c r="G21" s="50"/>
      <c r="H21" s="70"/>
      <c r="IV21" s="50"/>
    </row>
    <row r="22" spans="1:256">
      <c r="B22" s="54"/>
      <c r="F22" s="259"/>
      <c r="G22" s="50"/>
      <c r="H22" s="70"/>
      <c r="IV22" s="50"/>
    </row>
    <row r="23" spans="1:256">
      <c r="B23" s="54"/>
      <c r="F23" s="259"/>
      <c r="G23" s="50"/>
      <c r="H23" s="70"/>
      <c r="IV23" s="50"/>
    </row>
    <row r="24" spans="1:256">
      <c r="B24" s="54"/>
      <c r="F24" s="259"/>
      <c r="G24" s="50"/>
      <c r="H24" s="70"/>
      <c r="IV24" s="50"/>
    </row>
    <row r="25" spans="1:256">
      <c r="B25" s="54"/>
      <c r="F25" s="259"/>
      <c r="G25" s="50"/>
      <c r="H25" s="70"/>
      <c r="IV25" s="50"/>
    </row>
    <row r="26" spans="1:256">
      <c r="B26" s="54"/>
      <c r="F26" s="259"/>
      <c r="G26" s="50"/>
      <c r="H26" s="70"/>
      <c r="IV26" s="50"/>
    </row>
    <row r="27" spans="1:256">
      <c r="B27" s="54"/>
      <c r="F27" s="259"/>
      <c r="G27" s="50"/>
      <c r="H27" s="70"/>
      <c r="IV27" s="50"/>
    </row>
    <row r="28" spans="1:256">
      <c r="B28" s="54"/>
      <c r="F28" s="259"/>
      <c r="G28" s="50"/>
      <c r="H28" s="70"/>
      <c r="IV28" s="50"/>
    </row>
    <row r="29" spans="1:256">
      <c r="B29" s="54"/>
    </row>
    <row r="30" spans="1:256">
      <c r="B30" s="54"/>
    </row>
    <row r="31" spans="1:256">
      <c r="B31" s="54"/>
    </row>
    <row r="32" spans="1:256">
      <c r="B32" s="54"/>
    </row>
    <row r="33" spans="2:2">
      <c r="B33" s="54"/>
    </row>
    <row r="34" spans="2:2">
      <c r="B34" s="54"/>
    </row>
    <row r="35" spans="2:2">
      <c r="B35" s="54"/>
    </row>
    <row r="36" spans="2:2">
      <c r="B36" s="54"/>
    </row>
    <row r="37" spans="2:2">
      <c r="B37" s="54"/>
    </row>
    <row r="38" spans="2:2">
      <c r="B38" s="54"/>
    </row>
    <row r="39" spans="2:2">
      <c r="B39" s="54"/>
    </row>
    <row r="40" spans="2:2">
      <c r="B40" s="54"/>
    </row>
    <row r="41" spans="2:2">
      <c r="B41" s="54"/>
    </row>
    <row r="42" spans="2:2">
      <c r="B42" s="54"/>
    </row>
    <row r="43" spans="2:2">
      <c r="B43" s="54"/>
    </row>
    <row r="44" spans="2:2">
      <c r="B44" s="54"/>
    </row>
    <row r="45" spans="2:2">
      <c r="B45" s="54"/>
    </row>
    <row r="46" spans="2:2">
      <c r="B46" s="54"/>
    </row>
    <row r="47" spans="2:2">
      <c r="B47" s="54"/>
    </row>
    <row r="48" spans="2:2">
      <c r="B48" s="54"/>
    </row>
    <row r="49" spans="2:2">
      <c r="B49" s="54"/>
    </row>
    <row r="50" spans="2:2">
      <c r="B50" s="54"/>
    </row>
    <row r="51" spans="2:2">
      <c r="B51" s="54"/>
    </row>
    <row r="52" spans="2:2">
      <c r="B52" s="54"/>
    </row>
    <row r="53" spans="2:2">
      <c r="B53" s="54"/>
    </row>
    <row r="54" spans="2:2">
      <c r="B54" s="54"/>
    </row>
    <row r="55" spans="2:2">
      <c r="B55" s="54"/>
    </row>
    <row r="56" spans="2:2">
      <c r="B56" s="54"/>
    </row>
    <row r="57" spans="2:2">
      <c r="B57" s="54"/>
    </row>
    <row r="58" spans="2:2">
      <c r="B58" s="54"/>
    </row>
    <row r="59" spans="2:2">
      <c r="B59" s="54"/>
    </row>
    <row r="60" spans="2:2">
      <c r="B60" s="54"/>
    </row>
    <row r="61" spans="2:2">
      <c r="B61" s="54"/>
    </row>
    <row r="62" spans="2:2">
      <c r="B62" s="54"/>
    </row>
    <row r="63" spans="2:2">
      <c r="B63" s="54"/>
    </row>
    <row r="64" spans="2:2">
      <c r="B64" s="54"/>
    </row>
    <row r="65" spans="2:2">
      <c r="B65" s="54"/>
    </row>
    <row r="66" spans="2:2">
      <c r="B66" s="54"/>
    </row>
    <row r="67" spans="2:2">
      <c r="B67" s="54"/>
    </row>
    <row r="68" spans="2:2">
      <c r="B68" s="54"/>
    </row>
    <row r="69" spans="2:2">
      <c r="B69" s="54"/>
    </row>
    <row r="70" spans="2:2">
      <c r="B70" s="54"/>
    </row>
    <row r="71" spans="2:2">
      <c r="B71" s="54"/>
    </row>
    <row r="72" spans="2:2">
      <c r="B72" s="54"/>
    </row>
    <row r="73" spans="2:2">
      <c r="B73" s="54"/>
    </row>
    <row r="74" spans="2:2">
      <c r="B74" s="54"/>
    </row>
    <row r="75" spans="2:2">
      <c r="B75" s="54"/>
    </row>
    <row r="76" spans="2:2">
      <c r="B76" s="54"/>
    </row>
    <row r="77" spans="2:2">
      <c r="B77" s="54"/>
    </row>
    <row r="78" spans="2:2">
      <c r="B78" s="54"/>
    </row>
    <row r="79" spans="2:2">
      <c r="B79" s="54"/>
    </row>
    <row r="80" spans="2:2">
      <c r="B80" s="54"/>
    </row>
    <row r="81" spans="2:2">
      <c r="B81" s="54"/>
    </row>
    <row r="82" spans="2:2">
      <c r="B82" s="54"/>
    </row>
    <row r="83" spans="2:2">
      <c r="B83" s="54"/>
    </row>
    <row r="84" spans="2:2">
      <c r="B84" s="54"/>
    </row>
    <row r="85" spans="2:2">
      <c r="B85" s="54"/>
    </row>
    <row r="86" spans="2:2">
      <c r="B86" s="54"/>
    </row>
    <row r="87" spans="2:2">
      <c r="B87" s="54"/>
    </row>
    <row r="88" spans="2:2">
      <c r="B88" s="54"/>
    </row>
    <row r="89" spans="2:2">
      <c r="B89" s="54"/>
    </row>
    <row r="90" spans="2:2">
      <c r="B90" s="54"/>
    </row>
  </sheetData>
  <mergeCells count="4">
    <mergeCell ref="A2:F2"/>
    <mergeCell ref="A3:F3"/>
    <mergeCell ref="B19:I20"/>
    <mergeCell ref="B6:I6"/>
  </mergeCells>
  <phoneticPr fontId="0" type="noConversion"/>
  <pageMargins left="0.70826771653543308" right="0.70826771653543308" top="1.0039370078740157" bottom="0.61102362204724414" header="0.70826771653543308" footer="0.31535433070866142"/>
  <pageSetup paperSize="9" scale="105" fitToWidth="0" fitToHeight="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L22"/>
  <sheetViews>
    <sheetView zoomScale="50" zoomScaleNormal="50" workbookViewId="0">
      <selection activeCell="P19" sqref="P19"/>
    </sheetView>
  </sheetViews>
  <sheetFormatPr defaultColWidth="8.6640625" defaultRowHeight="14"/>
  <cols>
    <col min="1" max="1" width="5.08203125" style="34" customWidth="1"/>
    <col min="2" max="2" width="143.08203125" style="34" customWidth="1"/>
    <col min="3" max="3" width="17.58203125" style="34" customWidth="1"/>
    <col min="4" max="4" width="9.83203125" style="57" customWidth="1"/>
    <col min="5" max="5" width="13.6640625" style="65" customWidth="1"/>
    <col min="6" max="6" width="17.08203125" style="59" customWidth="1"/>
    <col min="7" max="7" width="18.1640625" style="65" customWidth="1"/>
    <col min="8" max="254" width="6.08203125" style="34" customWidth="1"/>
    <col min="255" max="16384" width="8.6640625" style="34"/>
  </cols>
  <sheetData>
    <row r="1" spans="1:142">
      <c r="A1" s="32"/>
      <c r="B1" s="32"/>
      <c r="C1" s="6"/>
      <c r="D1" s="55"/>
      <c r="E1" s="62"/>
      <c r="F1" s="56"/>
      <c r="G1" s="67"/>
      <c r="H1" s="35"/>
      <c r="I1" s="44"/>
      <c r="J1" s="44"/>
      <c r="K1" s="44"/>
      <c r="L1" s="44"/>
    </row>
    <row r="2" spans="1:142">
      <c r="A2" s="262" t="s">
        <v>0</v>
      </c>
      <c r="B2" s="262"/>
      <c r="C2" s="262"/>
      <c r="D2" s="262"/>
      <c r="E2" s="262"/>
      <c r="F2" s="262"/>
      <c r="G2" s="134"/>
      <c r="H2" s="32"/>
      <c r="I2" s="44"/>
      <c r="J2" s="44"/>
      <c r="K2" s="44"/>
      <c r="L2" s="44"/>
    </row>
    <row r="3" spans="1:142">
      <c r="A3" s="262" t="s">
        <v>57</v>
      </c>
      <c r="B3" s="262"/>
      <c r="C3" s="262"/>
      <c r="D3" s="262"/>
      <c r="E3" s="262"/>
      <c r="F3" s="262"/>
      <c r="G3" s="68"/>
      <c r="H3" s="7"/>
      <c r="I3" s="7"/>
      <c r="J3" s="7"/>
      <c r="K3" s="7"/>
      <c r="L3" s="7"/>
    </row>
    <row r="4" spans="1:142">
      <c r="A4" s="132"/>
      <c r="B4" s="132"/>
      <c r="C4" s="133"/>
      <c r="D4" s="204"/>
      <c r="E4" s="134"/>
      <c r="F4" s="205"/>
      <c r="G4" s="134"/>
      <c r="H4" s="32"/>
      <c r="I4" s="44"/>
      <c r="J4" s="44"/>
      <c r="K4" s="44"/>
      <c r="L4" s="44"/>
    </row>
    <row r="5" spans="1:142">
      <c r="A5" s="132"/>
      <c r="B5" s="206" t="s">
        <v>130</v>
      </c>
      <c r="C5" s="136"/>
      <c r="D5" s="207"/>
      <c r="E5" s="137"/>
      <c r="F5" s="208"/>
      <c r="G5" s="134"/>
      <c r="H5" s="32"/>
      <c r="I5" s="44"/>
      <c r="J5" s="44"/>
      <c r="K5" s="44"/>
      <c r="L5" s="44"/>
    </row>
    <row r="6" spans="1:142">
      <c r="A6" s="138"/>
      <c r="B6" s="139"/>
      <c r="C6" s="138"/>
      <c r="D6" s="209"/>
      <c r="E6" s="141"/>
      <c r="F6" s="210"/>
      <c r="G6" s="141"/>
      <c r="H6" s="39"/>
      <c r="I6" s="47"/>
      <c r="J6" s="47"/>
      <c r="K6" s="47"/>
      <c r="L6" s="39"/>
    </row>
    <row r="7" spans="1:142" ht="45">
      <c r="A7" s="142" t="s">
        <v>3</v>
      </c>
      <c r="B7" s="143" t="s">
        <v>4</v>
      </c>
      <c r="C7" s="211" t="s">
        <v>45</v>
      </c>
      <c r="D7" s="211" t="s">
        <v>6</v>
      </c>
      <c r="E7" s="212" t="s">
        <v>7</v>
      </c>
      <c r="F7" s="213" t="s">
        <v>108</v>
      </c>
      <c r="G7" s="214" t="s">
        <v>9</v>
      </c>
    </row>
    <row r="8" spans="1:142" ht="226" customHeight="1">
      <c r="A8" s="215">
        <v>1</v>
      </c>
      <c r="B8" s="154" t="s">
        <v>109</v>
      </c>
      <c r="C8" s="27">
        <v>350</v>
      </c>
      <c r="D8" s="216" t="s">
        <v>74</v>
      </c>
      <c r="E8" s="252">
        <v>6.4</v>
      </c>
      <c r="F8" s="217" t="s">
        <v>110</v>
      </c>
      <c r="G8" s="157">
        <f>C8*E8</f>
        <v>2240</v>
      </c>
    </row>
    <row r="9" spans="1:142" ht="152.5" customHeight="1">
      <c r="A9" s="215">
        <v>2</v>
      </c>
      <c r="B9" s="154" t="s">
        <v>111</v>
      </c>
      <c r="C9" s="224">
        <v>2000</v>
      </c>
      <c r="D9" s="216" t="s">
        <v>74</v>
      </c>
      <c r="E9" s="252">
        <v>1</v>
      </c>
      <c r="F9" s="217" t="s">
        <v>110</v>
      </c>
      <c r="G9" s="157">
        <f t="shared" ref="G9:G17" si="0">C9*E9</f>
        <v>2000</v>
      </c>
    </row>
    <row r="10" spans="1:142" ht="155">
      <c r="A10" s="215">
        <v>3</v>
      </c>
      <c r="B10" s="154" t="s">
        <v>112</v>
      </c>
      <c r="C10" s="27">
        <v>1300</v>
      </c>
      <c r="D10" s="216" t="s">
        <v>74</v>
      </c>
      <c r="E10" s="253">
        <v>6.1</v>
      </c>
      <c r="F10" s="202" t="s">
        <v>113</v>
      </c>
      <c r="G10" s="157">
        <f t="shared" si="0"/>
        <v>7929.9999999999991</v>
      </c>
    </row>
    <row r="11" spans="1:142" ht="233" customHeight="1">
      <c r="A11" s="215">
        <v>4</v>
      </c>
      <c r="B11" s="154" t="s">
        <v>114</v>
      </c>
      <c r="C11" s="27">
        <v>1600</v>
      </c>
      <c r="D11" s="216" t="s">
        <v>115</v>
      </c>
      <c r="E11" s="253">
        <v>6.1</v>
      </c>
      <c r="F11" s="202" t="s">
        <v>116</v>
      </c>
      <c r="G11" s="157">
        <f t="shared" si="0"/>
        <v>9760</v>
      </c>
    </row>
    <row r="12" spans="1:142" ht="139.5">
      <c r="A12" s="215">
        <v>5</v>
      </c>
      <c r="B12" s="154" t="s">
        <v>147</v>
      </c>
      <c r="C12" s="27">
        <v>1300</v>
      </c>
      <c r="D12" s="218" t="s">
        <v>74</v>
      </c>
      <c r="E12" s="254">
        <v>2.8</v>
      </c>
      <c r="F12" s="202" t="s">
        <v>113</v>
      </c>
      <c r="G12" s="157">
        <f t="shared" si="0"/>
        <v>3639.9999999999995</v>
      </c>
    </row>
    <row r="13" spans="1:142" ht="194.15" customHeight="1">
      <c r="A13" s="215">
        <v>6</v>
      </c>
      <c r="B13" s="154" t="s">
        <v>117</v>
      </c>
      <c r="C13" s="225">
        <v>2000</v>
      </c>
      <c r="D13" s="220" t="s">
        <v>118</v>
      </c>
      <c r="E13" s="253">
        <v>1.5</v>
      </c>
      <c r="F13" s="202" t="s">
        <v>119</v>
      </c>
      <c r="G13" s="157">
        <f>C13*E13</f>
        <v>3000</v>
      </c>
    </row>
    <row r="14" spans="1:142" ht="182" customHeight="1">
      <c r="A14" s="215">
        <v>7</v>
      </c>
      <c r="B14" s="15" t="s">
        <v>120</v>
      </c>
      <c r="C14" s="195">
        <v>100</v>
      </c>
      <c r="D14" s="218" t="s">
        <v>11</v>
      </c>
      <c r="E14" s="255">
        <v>8.15</v>
      </c>
      <c r="F14" s="221" t="s">
        <v>113</v>
      </c>
      <c r="G14" s="219">
        <f t="shared" si="0"/>
        <v>815</v>
      </c>
    </row>
    <row r="15" spans="1:142" s="241" customFormat="1" ht="184" customHeight="1">
      <c r="A15" s="245">
        <v>8</v>
      </c>
      <c r="B15" s="243" t="s">
        <v>136</v>
      </c>
      <c r="C15" s="196">
        <v>450</v>
      </c>
      <c r="D15" s="244" t="s">
        <v>118</v>
      </c>
      <c r="E15" s="252">
        <v>5</v>
      </c>
      <c r="F15" s="246" t="s">
        <v>137</v>
      </c>
      <c r="G15" s="226">
        <f t="shared" si="0"/>
        <v>2250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</row>
    <row r="16" spans="1:142" s="241" customFormat="1" ht="184" customHeight="1">
      <c r="A16" s="245">
        <v>9</v>
      </c>
      <c r="B16" s="243" t="s">
        <v>138</v>
      </c>
      <c r="C16" s="196">
        <v>1250</v>
      </c>
      <c r="D16" s="244" t="s">
        <v>118</v>
      </c>
      <c r="E16" s="252">
        <v>8</v>
      </c>
      <c r="F16" s="246" t="s">
        <v>139</v>
      </c>
      <c r="G16" s="226">
        <f t="shared" si="0"/>
        <v>10000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</row>
    <row r="17" spans="1:142" s="241" customFormat="1" ht="163" customHeight="1">
      <c r="A17" s="245">
        <v>10</v>
      </c>
      <c r="B17" s="243" t="s">
        <v>140</v>
      </c>
      <c r="C17" s="196">
        <v>1250</v>
      </c>
      <c r="D17" s="244" t="s">
        <v>118</v>
      </c>
      <c r="E17" s="252">
        <v>6.1</v>
      </c>
      <c r="F17" s="246" t="s">
        <v>137</v>
      </c>
      <c r="G17" s="199">
        <f t="shared" si="0"/>
        <v>7625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</row>
    <row r="18" spans="1:142" ht="15.5">
      <c r="A18" s="222"/>
      <c r="B18" s="222"/>
      <c r="C18" s="222"/>
      <c r="D18" s="222"/>
      <c r="E18" s="223"/>
      <c r="F18" s="236" t="s">
        <v>30</v>
      </c>
      <c r="G18" s="214">
        <f>SUM(G8:G17)</f>
        <v>49260</v>
      </c>
    </row>
    <row r="22" spans="1:142">
      <c r="F22" s="58"/>
    </row>
  </sheetData>
  <mergeCells count="2">
    <mergeCell ref="A2:F2"/>
    <mergeCell ref="A3:F3"/>
  </mergeCells>
  <phoneticPr fontId="0" type="noConversion"/>
  <pageMargins left="0.70826771653543308" right="0.70826771653543308" top="0.81574803149606301" bottom="0.73582677165354338" header="0.52007874015748023" footer="0.44015748031496066"/>
  <pageSetup paperSize="9" scale="24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6"/>
  <sheetViews>
    <sheetView tabSelected="1" workbookViewId="0">
      <selection activeCell="B1" sqref="B1"/>
    </sheetView>
  </sheetViews>
  <sheetFormatPr defaultColWidth="8.6640625" defaultRowHeight="14"/>
  <cols>
    <col min="1" max="1" width="4" style="34" customWidth="1"/>
    <col min="2" max="2" width="22.08203125" style="34" customWidth="1"/>
    <col min="3" max="3" width="15.83203125" style="34" customWidth="1"/>
    <col min="4" max="4" width="9.83203125" style="34" customWidth="1"/>
    <col min="5" max="5" width="12.83203125" style="34" customWidth="1"/>
    <col min="6" max="6" width="15.33203125" style="34" customWidth="1"/>
    <col min="7" max="7" width="14.08203125" style="65" customWidth="1"/>
    <col min="8" max="8" width="9.83203125" style="34" customWidth="1"/>
    <col min="9" max="254" width="6.08203125" style="34" customWidth="1"/>
    <col min="255" max="16384" width="8.6640625" style="34"/>
  </cols>
  <sheetData>
    <row r="1" spans="1:12">
      <c r="A1" s="132"/>
      <c r="B1" s="261" t="s">
        <v>157</v>
      </c>
      <c r="C1" s="132"/>
      <c r="D1" s="132"/>
      <c r="E1" s="132"/>
      <c r="F1" s="131"/>
      <c r="G1" s="134"/>
      <c r="H1" s="32"/>
      <c r="I1" s="44"/>
      <c r="J1" s="44"/>
      <c r="K1" s="44"/>
      <c r="L1" s="44"/>
    </row>
    <row r="2" spans="1:12">
      <c r="A2" s="132"/>
      <c r="B2" s="132"/>
      <c r="C2" s="133"/>
      <c r="D2" s="132"/>
      <c r="E2" s="132"/>
      <c r="F2" s="132"/>
      <c r="G2" s="134"/>
      <c r="H2" s="35"/>
      <c r="I2" s="44"/>
      <c r="J2" s="44"/>
      <c r="K2" s="44"/>
      <c r="L2" s="44"/>
    </row>
    <row r="3" spans="1:12">
      <c r="A3" s="262" t="s">
        <v>156</v>
      </c>
      <c r="B3" s="262"/>
      <c r="C3" s="262"/>
      <c r="D3" s="262"/>
      <c r="E3" s="262"/>
      <c r="F3" s="262"/>
      <c r="G3" s="134"/>
      <c r="H3" s="32"/>
      <c r="I3" s="44"/>
      <c r="J3" s="44"/>
      <c r="K3" s="44"/>
      <c r="L3" s="44"/>
    </row>
    <row r="4" spans="1:12">
      <c r="A4" s="262" t="s">
        <v>49</v>
      </c>
      <c r="B4" s="262"/>
      <c r="C4" s="262"/>
      <c r="D4" s="262"/>
      <c r="E4" s="262"/>
      <c r="F4" s="262"/>
      <c r="G4" s="68"/>
      <c r="H4" s="7"/>
      <c r="I4" s="7"/>
      <c r="J4" s="7"/>
      <c r="K4" s="7"/>
      <c r="L4" s="7"/>
    </row>
    <row r="5" spans="1:12">
      <c r="A5" s="132"/>
      <c r="B5" s="260" t="s">
        <v>152</v>
      </c>
      <c r="C5" s="133"/>
      <c r="D5" s="132"/>
      <c r="E5" s="132"/>
      <c r="F5" s="132"/>
      <c r="G5" s="134"/>
      <c r="H5" s="32"/>
      <c r="I5" s="44"/>
      <c r="J5" s="44"/>
      <c r="K5" s="44"/>
      <c r="L5" s="44"/>
    </row>
    <row r="6" spans="1:12">
      <c r="A6" s="132"/>
      <c r="B6" s="206" t="s">
        <v>150</v>
      </c>
      <c r="C6" s="136"/>
      <c r="D6" s="136"/>
      <c r="E6" s="136"/>
      <c r="F6" s="136"/>
      <c r="G6" s="134"/>
      <c r="H6" s="32"/>
      <c r="I6" s="44"/>
      <c r="J6" s="44"/>
      <c r="K6" s="44"/>
      <c r="L6" s="44"/>
    </row>
    <row r="7" spans="1:12">
      <c r="A7" s="138"/>
      <c r="B7" s="139"/>
      <c r="C7" s="138"/>
      <c r="D7" s="138"/>
      <c r="E7" s="138"/>
      <c r="F7" s="140"/>
      <c r="G7" s="141"/>
      <c r="H7" s="39"/>
      <c r="I7" s="47"/>
      <c r="J7" s="47"/>
      <c r="K7" s="47"/>
      <c r="L7" s="39"/>
    </row>
    <row r="8" spans="1:12" ht="90">
      <c r="A8" s="142" t="s">
        <v>3</v>
      </c>
      <c r="B8" s="143" t="s">
        <v>4</v>
      </c>
      <c r="C8" s="211" t="s">
        <v>45</v>
      </c>
      <c r="D8" s="211" t="s">
        <v>6</v>
      </c>
      <c r="E8" s="229" t="s">
        <v>7</v>
      </c>
      <c r="F8" s="257" t="s">
        <v>151</v>
      </c>
      <c r="G8" s="227" t="s">
        <v>121</v>
      </c>
      <c r="H8" s="230" t="s">
        <v>9</v>
      </c>
    </row>
    <row r="9" spans="1:12" ht="46.5">
      <c r="A9" s="231">
        <v>1</v>
      </c>
      <c r="B9" s="200" t="s">
        <v>142</v>
      </c>
      <c r="C9" s="27">
        <v>13000</v>
      </c>
      <c r="D9" s="232" t="s">
        <v>74</v>
      </c>
      <c r="E9" s="111"/>
      <c r="F9" s="258">
        <f>(ROUND(E9*1.05,2))</f>
        <v>0</v>
      </c>
      <c r="G9" s="228" t="s">
        <v>122</v>
      </c>
      <c r="H9" s="233">
        <f>C9*E9</f>
        <v>0</v>
      </c>
    </row>
    <row r="10" spans="1:12">
      <c r="A10" s="234"/>
      <c r="B10" s="234"/>
      <c r="C10" s="234"/>
      <c r="D10" s="234"/>
      <c r="E10" s="234"/>
      <c r="F10" s="235" t="s">
        <v>30</v>
      </c>
      <c r="G10" s="230">
        <f>SUM(H9)</f>
        <v>0</v>
      </c>
    </row>
    <row r="11" spans="1:12" ht="50.15" customHeight="1">
      <c r="A11" s="57" t="s">
        <v>123</v>
      </c>
      <c r="B11" s="270" t="s">
        <v>124</v>
      </c>
      <c r="C11" s="270"/>
      <c r="D11" s="270"/>
      <c r="E11" s="270"/>
      <c r="F11" s="270"/>
    </row>
    <row r="13" spans="1:12" ht="38.5" customHeight="1">
      <c r="A13" s="48" t="s">
        <v>123</v>
      </c>
      <c r="B13" s="270" t="s">
        <v>125</v>
      </c>
      <c r="C13" s="270"/>
      <c r="D13" s="270"/>
      <c r="E13" s="270"/>
      <c r="F13" s="270"/>
    </row>
    <row r="14" spans="1:12" ht="3.5" customHeight="1">
      <c r="F14" s="60"/>
    </row>
    <row r="15" spans="1:12">
      <c r="B15" s="271" t="s">
        <v>153</v>
      </c>
      <c r="C15" s="271"/>
      <c r="D15" s="271"/>
      <c r="E15" s="271"/>
      <c r="F15" s="271"/>
      <c r="G15" s="271"/>
      <c r="H15" s="271"/>
      <c r="I15" s="271"/>
    </row>
    <row r="16" spans="1:12" ht="33" customHeight="1">
      <c r="B16" s="271"/>
      <c r="C16" s="271"/>
      <c r="D16" s="271"/>
      <c r="E16" s="271"/>
      <c r="F16" s="271"/>
      <c r="G16" s="271"/>
      <c r="H16" s="271"/>
      <c r="I16" s="271"/>
    </row>
  </sheetData>
  <mergeCells count="5">
    <mergeCell ref="B11:F11"/>
    <mergeCell ref="B13:F13"/>
    <mergeCell ref="A3:F3"/>
    <mergeCell ref="A4:F4"/>
    <mergeCell ref="B15:I16"/>
  </mergeCells>
  <phoneticPr fontId="0" type="noConversion"/>
  <pageMargins left="0.70826771653543308" right="0.70826771653543308" top="1.0437007874015749" bottom="1.0437007874015749" header="0.74803149606299213" footer="0.74803149606299213"/>
  <pageSetup paperSize="9" fitToWidth="0" fitToHeight="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workbookViewId="0">
      <selection activeCell="I8" sqref="I8"/>
    </sheetView>
  </sheetViews>
  <sheetFormatPr defaultRowHeight="14"/>
  <cols>
    <col min="1" max="1" width="5.33203125" customWidth="1"/>
    <col min="2" max="2" width="19.1640625" customWidth="1"/>
    <col min="3" max="3" width="14.33203125" customWidth="1"/>
    <col min="4" max="4" width="10.6640625" customWidth="1"/>
    <col min="5" max="5" width="12.58203125" customWidth="1"/>
    <col min="6" max="6" width="36" customWidth="1"/>
    <col min="7" max="7" width="12" style="78" bestFit="1" customWidth="1"/>
  </cols>
  <sheetData>
    <row r="1" spans="1:7">
      <c r="A1" s="32"/>
      <c r="B1" s="32"/>
      <c r="C1" s="6"/>
      <c r="D1" s="32"/>
      <c r="E1" s="32"/>
      <c r="F1" s="32"/>
    </row>
    <row r="2" spans="1:7">
      <c r="A2" s="264" t="s">
        <v>0</v>
      </c>
      <c r="B2" s="264"/>
      <c r="C2" s="264"/>
      <c r="D2" s="264"/>
      <c r="E2" s="264"/>
      <c r="F2" s="264"/>
    </row>
    <row r="3" spans="1:7">
      <c r="A3" s="262" t="s">
        <v>126</v>
      </c>
      <c r="B3" s="262"/>
      <c r="C3" s="262"/>
      <c r="D3" s="262"/>
      <c r="E3" s="262"/>
      <c r="F3" s="262"/>
    </row>
    <row r="4" spans="1:7">
      <c r="A4" s="32"/>
      <c r="B4" s="32"/>
      <c r="C4" s="6"/>
      <c r="D4" s="32"/>
      <c r="E4" s="32"/>
      <c r="F4" s="32"/>
    </row>
    <row r="5" spans="1:7">
      <c r="A5" s="32"/>
      <c r="B5" s="8" t="s">
        <v>127</v>
      </c>
      <c r="C5" s="9"/>
      <c r="D5" s="9"/>
      <c r="E5" s="9"/>
      <c r="F5" s="9"/>
    </row>
    <row r="6" spans="1:7">
      <c r="A6" s="39"/>
      <c r="B6" s="40"/>
      <c r="C6" s="39"/>
      <c r="D6" s="39"/>
      <c r="E6" s="39"/>
      <c r="F6" s="41"/>
    </row>
    <row r="7" spans="1:7" ht="60">
      <c r="A7" s="17" t="s">
        <v>3</v>
      </c>
      <c r="B7" s="29" t="s">
        <v>4</v>
      </c>
      <c r="C7" s="19" t="s">
        <v>45</v>
      </c>
      <c r="D7" s="19" t="s">
        <v>6</v>
      </c>
      <c r="E7" s="20" t="s">
        <v>7</v>
      </c>
      <c r="F7" s="66" t="s">
        <v>121</v>
      </c>
      <c r="G7" s="77" t="s">
        <v>9</v>
      </c>
    </row>
    <row r="8" spans="1:7" ht="46.5">
      <c r="A8" s="120">
        <v>1</v>
      </c>
      <c r="B8" s="121" t="s">
        <v>128</v>
      </c>
      <c r="C8" s="27">
        <v>1500</v>
      </c>
      <c r="D8" s="24" t="s">
        <v>11</v>
      </c>
      <c r="E8" s="111">
        <v>1.62</v>
      </c>
      <c r="F8" s="74" t="s">
        <v>104</v>
      </c>
      <c r="G8" s="86">
        <f>C8*E8</f>
        <v>2430</v>
      </c>
    </row>
    <row r="9" spans="1:7" ht="15">
      <c r="A9" s="99"/>
      <c r="B9" s="99"/>
      <c r="C9" s="99"/>
      <c r="D9" s="99"/>
      <c r="E9" s="99"/>
      <c r="F9" s="77" t="s">
        <v>30</v>
      </c>
      <c r="G9" s="77">
        <f>SUM(G8)</f>
        <v>2430</v>
      </c>
    </row>
    <row r="12" spans="1:7" ht="65.5" customHeight="1">
      <c r="B12" s="266" t="s">
        <v>129</v>
      </c>
      <c r="C12" s="266"/>
      <c r="D12" s="266"/>
      <c r="E12" s="266"/>
    </row>
  </sheetData>
  <mergeCells count="3">
    <mergeCell ref="A2:F2"/>
    <mergeCell ref="A3:F3"/>
    <mergeCell ref="B12:E1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Pakiet 1 Drób, wieprzowina i wo</vt:lpstr>
      <vt:lpstr>Pakiet 2 wieprzowina i wołowina</vt:lpstr>
      <vt:lpstr>Pakiet 3 wędliny</vt:lpstr>
      <vt:lpstr>Pakiet 1 warzywa i owoce</vt:lpstr>
      <vt:lpstr>Pakiet 2 Nabiał</vt:lpstr>
      <vt:lpstr>Pakiet 4 Pieczywo</vt:lpstr>
      <vt:lpstr>Pakiet 3 jaja</vt:lpstr>
      <vt:lpstr>Pakiet 13 ziemniaki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Twoja nazwa użytkownika</dc:creator>
  <cp:keywords/>
  <dc:description/>
  <cp:lastModifiedBy>Alicja Jaworska-Dogiel</cp:lastModifiedBy>
  <cp:revision>49</cp:revision>
  <cp:lastPrinted>2022-10-04T08:02:49Z</cp:lastPrinted>
  <dcterms:created xsi:type="dcterms:W3CDTF">2011-10-12T17:43:50Z</dcterms:created>
  <dcterms:modified xsi:type="dcterms:W3CDTF">2022-10-10T08:57:49Z</dcterms:modified>
  <cp:category/>
  <cp:contentStatus/>
</cp:coreProperties>
</file>